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88" windowWidth="19812" windowHeight="9000"/>
  </bookViews>
  <sheets>
    <sheet name="Urban wastewater treatment" sheetId="1" r:id="rId1"/>
  </sheets>
  <externalReferences>
    <externalReference r:id="rId2"/>
    <externalReference r:id="rId3"/>
  </externalReferences>
  <definedNames>
    <definedName name="_cls1">[1]LMmapCode!$F$3</definedName>
    <definedName name="_cls2">[1]LMmapCode!$F$4</definedName>
    <definedName name="_cls3">[1]LMmapCode!$F$5</definedName>
    <definedName name="_cls4">[1]LMmapCode!$F$6</definedName>
    <definedName name="_cls5">[1]LMmapCode!$F$7</definedName>
    <definedName name="_cls6">[1]LMmapCode!$F$8</definedName>
    <definedName name="actReg">[1]LMmapCode!$J$11</definedName>
    <definedName name="actRegCode">[1]LMmapCode!$J$13</definedName>
    <definedName name="actRegValue">[1]LMmapCode!$J$12</definedName>
    <definedName name="cls0">[1]LMmapCode!$F$8</definedName>
    <definedName name="clsValue">[1]LMmapCode!$J$3:$K$8</definedName>
    <definedName name="country">'[2]Country &amp; ID'!$A$2:$A$237</definedName>
    <definedName name="_xlnm.Print_Area" localSheetId="0">'Urban wastewater treatment'!$A$2:$AN$93</definedName>
    <definedName name="RegData">[1]W1_1990Data!$K$7:$L$7</definedName>
  </definedNames>
  <calcPr calcId="145621"/>
</workbook>
</file>

<file path=xl/calcChain.xml><?xml version="1.0" encoding="utf-8"?>
<calcChain xmlns="http://schemas.openxmlformats.org/spreadsheetml/2006/main">
  <c r="AM29" i="1" l="1"/>
  <c r="AK29" i="1"/>
  <c r="AI29" i="1"/>
  <c r="AG29" i="1"/>
  <c r="AE29" i="1"/>
  <c r="AC29" i="1"/>
  <c r="AA29" i="1"/>
  <c r="Y29" i="1"/>
  <c r="W29" i="1"/>
  <c r="U29" i="1"/>
  <c r="S29" i="1"/>
  <c r="Q29" i="1"/>
  <c r="O29" i="1"/>
  <c r="M29" i="1"/>
  <c r="K29" i="1"/>
  <c r="I29" i="1"/>
  <c r="G29" i="1"/>
  <c r="E29" i="1"/>
  <c r="C29" i="1"/>
</calcChain>
</file>

<file path=xl/sharedStrings.xml><?xml version="1.0" encoding="utf-8"?>
<sst xmlns="http://schemas.openxmlformats.org/spreadsheetml/2006/main" count="427" uniqueCount="67">
  <si>
    <t>Environmental Indicators and Selected Time Series</t>
  </si>
  <si>
    <t>Wastewater treated in urban wastewater treatments plants</t>
  </si>
  <si>
    <t>Choose a country from the following drop-down list:</t>
  </si>
  <si>
    <t>Albania</t>
  </si>
  <si>
    <t>Country</t>
  </si>
  <si>
    <r>
      <t>1000 m</t>
    </r>
    <r>
      <rPr>
        <i/>
        <vertAlign val="superscript"/>
        <sz val="7"/>
        <rFont val="Arial"/>
        <family val="2"/>
      </rPr>
      <t>3</t>
    </r>
    <r>
      <rPr>
        <i/>
        <sz val="7"/>
        <rFont val="Arial"/>
        <family val="2"/>
      </rPr>
      <t>/day</t>
    </r>
  </si>
  <si>
    <t>...</t>
  </si>
  <si>
    <t>Algeria</t>
  </si>
  <si>
    <t>Andorra</t>
  </si>
  <si>
    <t>Armenia</t>
  </si>
  <si>
    <t>Azerbaijan</t>
  </si>
  <si>
    <t>Bahamas</t>
  </si>
  <si>
    <t>Barbados</t>
  </si>
  <si>
    <t>Belarus</t>
  </si>
  <si>
    <t>Brazil</t>
  </si>
  <si>
    <t>Burundi</t>
  </si>
  <si>
    <t>Chile</t>
  </si>
  <si>
    <t>China, Hong Kong Special Administrative Region</t>
  </si>
  <si>
    <t>China, Macao Special Administrative Region</t>
  </si>
  <si>
    <t>Egypt</t>
  </si>
  <si>
    <t>El Salvador</t>
  </si>
  <si>
    <t>Ethiopia</t>
  </si>
  <si>
    <t>7,8</t>
  </si>
  <si>
    <t>Georgia</t>
  </si>
  <si>
    <t>India</t>
  </si>
  <si>
    <t>Iraq</t>
  </si>
  <si>
    <t>Israel</t>
  </si>
  <si>
    <t>Jordan</t>
  </si>
  <si>
    <t>Mauritius</t>
  </si>
  <si>
    <t>Monaco</t>
  </si>
  <si>
    <t>…</t>
  </si>
  <si>
    <t>Panama</t>
  </si>
  <si>
    <t>Peru</t>
  </si>
  <si>
    <t>Qatar</t>
  </si>
  <si>
    <t>Republic of Moldova</t>
  </si>
  <si>
    <t>Serbia</t>
  </si>
  <si>
    <t>Singapore</t>
  </si>
  <si>
    <t>The former Yugoslav Republic of Macedonia</t>
  </si>
  <si>
    <t>Tunisia</t>
  </si>
  <si>
    <t>Ukraine</t>
  </si>
  <si>
    <t>United Arab Emirates</t>
  </si>
  <si>
    <t>Sources:</t>
  </si>
  <si>
    <t>Footnotes:</t>
  </si>
  <si>
    <t>Ministry of Transport and Infrastructure.</t>
  </si>
  <si>
    <t>Data refer to Waste Water treated in Municipal Treatment Plants and Treatment Plants administered by industrial enterprises.</t>
  </si>
  <si>
    <t>National Information System on Sewerage (Ministry of Cities, 2014).</t>
  </si>
  <si>
    <t>Estimated according to National Information System on Sewerage (Ministry of Cities, 2014) data.</t>
  </si>
  <si>
    <t>The data are provided by meters during wastewater pumpings in stations managed by SETEMU, and by recording the amounts of tank trucks from private associations that dump sewage water in pumping and sewage treatment stations of SETEMU. Sometimes the pumps break down for a while and wastewater is discharged outside; therefore the quantification is difficult.</t>
  </si>
  <si>
    <t>Data includes advanced treatment only that eliminates microorganisms.</t>
  </si>
  <si>
    <t xml:space="preserve">Data refer to Addis Ababa city only. </t>
  </si>
  <si>
    <t>Data refer to Biological waste water treatment.</t>
  </si>
  <si>
    <t>Environmental Statistics Report for Iraq for the year 2008/ data source: Ministry of Municipalities and Public Works and the Mayoralty of Baghdad, the decrease in the amount of waste water produced is because the central treatment stations stopped because of maintenance work.</t>
  </si>
  <si>
    <t>The amount of waste water mentioned here refers to the amounts of waste water received by the refinement stations which by law receive municipal wastewater only which includes domestic wastewater and wastewater from some trade activities and light industries which are mixed with residential areas and have safe wastewater and an authorized network on the sewage network, whereas industries, even if mixed with residential areas, must have septic tanks to dispose of its wastewater outside of the sewage network frame and the manufacturing industries located in industrial areas also have treatments specified by the law and there are some treatment plants specifically for manufacturing.</t>
  </si>
  <si>
    <t>Corresponds to the volume in UPTER entry.</t>
  </si>
  <si>
    <t>Single plants administered by Sedapal.</t>
  </si>
  <si>
    <t>Estimated data.</t>
  </si>
  <si>
    <t>Volume produced and connected to the public sewerage system.</t>
  </si>
  <si>
    <t>The treated wastewater that is collected and treated in government and semi-government treatment plants only.</t>
  </si>
  <si>
    <t>Definitions &amp; Technical notes:</t>
  </si>
  <si>
    <r>
      <t>Wastewater</t>
    </r>
    <r>
      <rPr>
        <sz val="8"/>
        <rFont val="Arial"/>
        <family val="2"/>
      </rPr>
      <t xml:space="preserve"> is water which is of no further value to the purpose for which it was used because of its quality, quantity or time of occurrence.  Total wastewater generated is the total volume of wastewater generated by economic activities (agriculture, forestry and fishing; manufacturing; electricity industry; and other economic activities) and households.  Cooling water is excluded.</t>
    </r>
  </si>
  <si>
    <r>
      <t xml:space="preserve">Urban wastewater treatment </t>
    </r>
    <r>
      <rPr>
        <sz val="8"/>
        <rFont val="Arial"/>
        <family val="2"/>
      </rPr>
      <t>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r>
  </si>
  <si>
    <r>
      <t>1000m</t>
    </r>
    <r>
      <rPr>
        <vertAlign val="superscript"/>
        <sz val="8"/>
        <rFont val="Arial"/>
        <family val="2"/>
      </rPr>
      <t>3</t>
    </r>
    <r>
      <rPr>
        <sz val="8"/>
        <rFont val="Arial"/>
        <family val="2"/>
      </rPr>
      <t>/day denotes thousands of metres cubed per day.</t>
    </r>
  </si>
  <si>
    <t>… denotes no data available.</t>
  </si>
  <si>
    <t>Data source: Ashghal.</t>
  </si>
  <si>
    <r>
      <rPr>
        <sz val="8"/>
        <rFont val="Arial"/>
        <family val="2"/>
      </rPr>
      <t xml:space="preserve">Data collected from the UNSD/UNEP biennial Questionnaires on Environment Statistics, Water section. Questionnaires available at: </t>
    </r>
    <r>
      <rPr>
        <u/>
        <sz val="8"/>
        <color theme="10"/>
        <rFont val="Arial"/>
        <family val="2"/>
      </rPr>
      <t>http://unstats.un.org/unsd/environment/questionnaire.htm</t>
    </r>
    <r>
      <rPr>
        <sz val="8"/>
        <rFont val="Arial"/>
        <family val="2"/>
      </rPr>
      <t xml:space="preserve"> .</t>
    </r>
  </si>
  <si>
    <t>Projected figures for 2001.</t>
  </si>
  <si>
    <r>
      <t>Date of release:</t>
    </r>
    <r>
      <rPr>
        <sz val="12"/>
        <rFont val="Arial"/>
        <family val="2"/>
      </rPr>
      <t xml:space="preserve"> August 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</si>
</sst>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09]d\-mmm\-yy;@"/>
    <numFmt numFmtId="165" formatCode="0.0"/>
    <numFmt numFmtId="166" formatCode="###\ ###\ ###\ ##0"/>
    <numFmt numFmtId="167" formatCode="###\ ###\ ##0.0"/>
    <numFmt numFmtId="168" formatCode="###\ ###\ ##0"/>
  </numFmts>
  <fonts count="48" x14ac:knownFonts="1">
    <font>
      <sz val="11"/>
      <color theme="1"/>
      <name val="Calibri"/>
      <family val="2"/>
      <scheme val="minor"/>
    </font>
    <font>
      <sz val="10"/>
      <name val="Arial"/>
      <family val="2"/>
    </font>
    <font>
      <sz val="8"/>
      <name val="Arial"/>
      <family val="2"/>
    </font>
    <font>
      <i/>
      <vertAlign val="superscript"/>
      <sz val="8"/>
      <name val="Arial"/>
      <family val="2"/>
    </font>
    <font>
      <b/>
      <sz val="15"/>
      <name val="Arial"/>
      <family val="2"/>
    </font>
    <font>
      <b/>
      <sz val="10"/>
      <name val="Arial"/>
      <family val="2"/>
    </font>
    <font>
      <b/>
      <sz val="13"/>
      <name val="Arial"/>
      <family val="2"/>
    </font>
    <font>
      <i/>
      <sz val="8"/>
      <name val="Arial"/>
      <family val="2"/>
    </font>
    <font>
      <i/>
      <sz val="10"/>
      <name val="Arial"/>
      <family val="2"/>
    </font>
    <font>
      <i/>
      <sz val="12"/>
      <name val="Arial"/>
      <family val="2"/>
    </font>
    <font>
      <sz val="12"/>
      <name val="Arial"/>
      <family val="2"/>
    </font>
    <font>
      <b/>
      <sz val="10"/>
      <color indexed="12"/>
      <name val="Arial"/>
      <family val="2"/>
    </font>
    <font>
      <sz val="10"/>
      <color indexed="8"/>
      <name val="Arial"/>
      <family val="2"/>
    </font>
    <font>
      <sz val="8"/>
      <color indexed="8"/>
      <name val="Arial"/>
      <family val="2"/>
    </font>
    <font>
      <sz val="10"/>
      <color indexed="23"/>
      <name val="Arial"/>
      <family val="2"/>
    </font>
    <font>
      <i/>
      <vertAlign val="superscript"/>
      <sz val="10"/>
      <name val="Arial"/>
      <family val="2"/>
    </font>
    <font>
      <sz val="8"/>
      <color indexed="42"/>
      <name val="Arial"/>
      <family val="2"/>
    </font>
    <font>
      <sz val="10"/>
      <color indexed="42"/>
      <name val="Arial"/>
      <family val="2"/>
    </font>
    <font>
      <i/>
      <vertAlign val="superscript"/>
      <sz val="10"/>
      <color indexed="42"/>
      <name val="Arial"/>
      <family val="2"/>
    </font>
    <font>
      <i/>
      <sz val="8"/>
      <color indexed="42"/>
      <name val="Arial"/>
      <family val="2"/>
    </font>
    <font>
      <i/>
      <sz val="12"/>
      <color indexed="42"/>
      <name val="Arial"/>
      <family val="2"/>
    </font>
    <font>
      <i/>
      <sz val="10"/>
      <color indexed="42"/>
      <name val="Arial"/>
      <family val="2"/>
    </font>
    <font>
      <sz val="10"/>
      <color indexed="9"/>
      <name val="Arial"/>
      <family val="2"/>
    </font>
    <font>
      <sz val="9"/>
      <color indexed="9"/>
      <name val="Arial"/>
      <family val="2"/>
    </font>
    <font>
      <sz val="8"/>
      <color indexed="9"/>
      <name val="Arial"/>
      <family val="2"/>
    </font>
    <font>
      <sz val="9"/>
      <color indexed="10"/>
      <name val="Arial"/>
      <family val="2"/>
    </font>
    <font>
      <sz val="9"/>
      <color theme="0"/>
      <name val="Arial"/>
      <family val="2"/>
    </font>
    <font>
      <b/>
      <sz val="9"/>
      <name val="Arial"/>
      <family val="2"/>
    </font>
    <font>
      <b/>
      <sz val="10"/>
      <color indexed="8"/>
      <name val="Arial"/>
      <family val="2"/>
    </font>
    <font>
      <b/>
      <sz val="8"/>
      <name val="Arial"/>
      <family val="2"/>
    </font>
    <font>
      <b/>
      <i/>
      <vertAlign val="superscript"/>
      <sz val="8"/>
      <name val="Arial"/>
      <family val="2"/>
    </font>
    <font>
      <i/>
      <sz val="7"/>
      <name val="Arial"/>
      <family val="2"/>
    </font>
    <font>
      <i/>
      <vertAlign val="superscript"/>
      <sz val="7"/>
      <name val="Arial"/>
      <family val="2"/>
    </font>
    <font>
      <i/>
      <vertAlign val="superscript"/>
      <sz val="8"/>
      <color indexed="8"/>
      <name val="Arial"/>
      <family val="2"/>
    </font>
    <font>
      <b/>
      <i/>
      <u/>
      <sz val="9"/>
      <name val="Arial"/>
      <family val="2"/>
    </font>
    <font>
      <b/>
      <i/>
      <u/>
      <sz val="8"/>
      <name val="Arial"/>
      <family val="2"/>
    </font>
    <font>
      <b/>
      <i/>
      <u/>
      <vertAlign val="superscript"/>
      <sz val="8"/>
      <name val="Arial"/>
      <family val="2"/>
    </font>
    <font>
      <sz val="8"/>
      <color indexed="10"/>
      <name val="Arial"/>
      <family val="2"/>
    </font>
    <font>
      <b/>
      <i/>
      <u/>
      <vertAlign val="superscript"/>
      <sz val="9"/>
      <name val="Arial"/>
      <family val="2"/>
    </font>
    <font>
      <u/>
      <sz val="11"/>
      <color theme="10"/>
      <name val="Calibri"/>
      <family val="2"/>
      <scheme val="minor"/>
    </font>
    <font>
      <b/>
      <u/>
      <sz val="9"/>
      <name val="Arial"/>
      <family val="2"/>
    </font>
    <font>
      <b/>
      <u/>
      <sz val="8"/>
      <name val="Arial"/>
      <family val="2"/>
    </font>
    <font>
      <b/>
      <u/>
      <sz val="10"/>
      <name val="Arial"/>
      <family val="2"/>
    </font>
    <font>
      <b/>
      <i/>
      <u/>
      <sz val="10"/>
      <name val="Arial"/>
      <family val="2"/>
    </font>
    <font>
      <vertAlign val="superscript"/>
      <sz val="8"/>
      <name val="Arial"/>
      <family val="2"/>
    </font>
    <font>
      <u/>
      <sz val="10"/>
      <color indexed="12"/>
      <name val="Arial"/>
      <family val="2"/>
    </font>
    <font>
      <sz val="11"/>
      <name val="Arial"/>
      <family val="2"/>
    </font>
    <font>
      <u/>
      <sz val="8"/>
      <color theme="10"/>
      <name val="Arial"/>
      <family val="2"/>
    </font>
  </fonts>
  <fills count="9">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22"/>
        <bgColor indexed="8"/>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diagonal/>
    </border>
    <border>
      <left/>
      <right style="medium">
        <color auto="1"/>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2">
    <xf numFmtId="0" fontId="0" fillId="0" borderId="0"/>
    <xf numFmtId="0" fontId="1" fillId="0" borderId="0"/>
    <xf numFmtId="0" fontId="12" fillId="0" borderId="0"/>
    <xf numFmtId="0" fontId="12" fillId="0" borderId="0"/>
    <xf numFmtId="0" fontId="12" fillId="0" borderId="0"/>
    <xf numFmtId="0" fontId="39" fillId="0" borderId="0" applyNumberFormat="0" applyFill="0" applyBorder="0" applyAlignment="0" applyProtection="0"/>
    <xf numFmtId="0" fontId="45" fillId="0" borderId="0" applyNumberFormat="0" applyFill="0" applyBorder="0" applyAlignment="0" applyProtection="0">
      <alignment vertical="top"/>
      <protection locked="0"/>
    </xf>
    <xf numFmtId="0" fontId="46" fillId="0" borderId="0"/>
    <xf numFmtId="0" fontId="1" fillId="0" borderId="0"/>
    <xf numFmtId="0" fontId="1" fillId="0" borderId="0"/>
    <xf numFmtId="0" fontId="1" fillId="0" borderId="0"/>
    <xf numFmtId="0" fontId="1" fillId="0" borderId="0"/>
  </cellStyleXfs>
  <cellXfs count="167">
    <xf numFmtId="0" fontId="0" fillId="0" borderId="0" xfId="0"/>
    <xf numFmtId="0" fontId="1" fillId="0" borderId="0" xfId="1" applyProtection="1">
      <protection locked="0"/>
    </xf>
    <xf numFmtId="0" fontId="2" fillId="0" borderId="0" xfId="1" applyFont="1" applyProtection="1">
      <protection locked="0"/>
    </xf>
    <xf numFmtId="0" fontId="3" fillId="0" borderId="0" xfId="1" applyFont="1" applyAlignment="1" applyProtection="1">
      <alignment horizontal="left"/>
      <protection locked="0"/>
    </xf>
    <xf numFmtId="0" fontId="1" fillId="2" borderId="0" xfId="1" applyFont="1" applyFill="1" applyProtection="1">
      <protection locked="0"/>
    </xf>
    <xf numFmtId="0" fontId="3" fillId="2" borderId="0" xfId="1" applyFont="1" applyFill="1" applyAlignment="1" applyProtection="1">
      <alignment horizontal="left"/>
      <protection locked="0"/>
    </xf>
    <xf numFmtId="0" fontId="2" fillId="2" borderId="0" xfId="1" applyFont="1" applyFill="1" applyAlignment="1" applyProtection="1">
      <alignment horizontal="left"/>
      <protection locked="0"/>
    </xf>
    <xf numFmtId="0" fontId="2" fillId="2" borderId="0" xfId="1" applyFont="1" applyFill="1" applyProtection="1">
      <protection locked="0"/>
    </xf>
    <xf numFmtId="0" fontId="1" fillId="0" borderId="0" xfId="1" applyFont="1" applyProtection="1">
      <protection locked="0"/>
    </xf>
    <xf numFmtId="0" fontId="4" fillId="2" borderId="0" xfId="1" applyFont="1" applyFill="1" applyAlignment="1" applyProtection="1">
      <alignment horizontal="left"/>
      <protection hidden="1"/>
    </xf>
    <xf numFmtId="0" fontId="3" fillId="2" borderId="0" xfId="1" applyFont="1" applyFill="1" applyAlignment="1" applyProtection="1">
      <alignment horizontal="left"/>
      <protection hidden="1"/>
    </xf>
    <xf numFmtId="0" fontId="2" fillId="2" borderId="0" xfId="1" applyFont="1" applyFill="1" applyAlignment="1" applyProtection="1">
      <alignment horizontal="left"/>
      <protection hidden="1"/>
    </xf>
    <xf numFmtId="0" fontId="1" fillId="2" borderId="0" xfId="1" applyFont="1" applyFill="1" applyProtection="1">
      <protection hidden="1"/>
    </xf>
    <xf numFmtId="0" fontId="2" fillId="2" borderId="0" xfId="1" applyFont="1" applyFill="1" applyProtection="1">
      <protection hidden="1"/>
    </xf>
    <xf numFmtId="0" fontId="1" fillId="0" borderId="0" xfId="1" applyFont="1" applyProtection="1">
      <protection hidden="1"/>
    </xf>
    <xf numFmtId="0" fontId="5" fillId="2" borderId="0" xfId="1" applyFont="1" applyFill="1" applyProtection="1">
      <protection hidden="1"/>
    </xf>
    <xf numFmtId="0" fontId="6" fillId="2" borderId="0" xfId="1" applyFont="1" applyFill="1" applyProtection="1">
      <protection hidden="1"/>
    </xf>
    <xf numFmtId="164" fontId="2" fillId="2" borderId="0" xfId="1" applyNumberFormat="1" applyFont="1" applyFill="1" applyAlignment="1" applyProtection="1">
      <alignment horizontal="right"/>
      <protection hidden="1"/>
    </xf>
    <xf numFmtId="165" fontId="7" fillId="2" borderId="0" xfId="1" applyNumberFormat="1" applyFont="1" applyFill="1" applyAlignment="1" applyProtection="1">
      <alignment horizontal="right"/>
      <protection hidden="1"/>
    </xf>
    <xf numFmtId="0" fontId="7" fillId="2" borderId="0" xfId="1" applyFont="1" applyFill="1" applyAlignment="1" applyProtection="1">
      <alignment horizontal="right"/>
      <protection hidden="1"/>
    </xf>
    <xf numFmtId="0" fontId="8" fillId="2" borderId="0" xfId="1" applyFont="1" applyFill="1" applyProtection="1">
      <protection hidden="1"/>
    </xf>
    <xf numFmtId="49" fontId="9" fillId="2" borderId="0" xfId="1" applyNumberFormat="1" applyFont="1" applyFill="1" applyAlignment="1" applyProtection="1">
      <alignment horizontal="right"/>
      <protection hidden="1"/>
    </xf>
    <xf numFmtId="0" fontId="7" fillId="2" borderId="0" xfId="1" applyFont="1" applyFill="1" applyAlignment="1" applyProtection="1">
      <protection hidden="1"/>
    </xf>
    <xf numFmtId="49" fontId="2" fillId="2" borderId="0" xfId="1" applyNumberFormat="1" applyFont="1" applyFill="1" applyAlignment="1" applyProtection="1">
      <protection hidden="1"/>
    </xf>
    <xf numFmtId="49" fontId="2" fillId="0" borderId="0" xfId="1" applyNumberFormat="1" applyFont="1" applyAlignment="1" applyProtection="1">
      <protection hidden="1"/>
    </xf>
    <xf numFmtId="0" fontId="6" fillId="2" borderId="0" xfId="1" applyFont="1" applyFill="1" applyProtection="1">
      <protection locked="0"/>
    </xf>
    <xf numFmtId="0" fontId="11" fillId="2" borderId="0" xfId="1" applyFont="1" applyFill="1" applyProtection="1">
      <protection locked="0"/>
    </xf>
    <xf numFmtId="165" fontId="7" fillId="2" borderId="0" xfId="1" applyNumberFormat="1" applyFont="1" applyFill="1" applyAlignment="1" applyProtection="1">
      <alignment horizontal="right"/>
      <protection locked="0"/>
    </xf>
    <xf numFmtId="0" fontId="7" fillId="2" borderId="0" xfId="1" applyFont="1" applyFill="1" applyAlignment="1" applyProtection="1">
      <alignment horizontal="right"/>
      <protection locked="0"/>
    </xf>
    <xf numFmtId="0" fontId="8" fillId="2" borderId="0" xfId="1" applyFont="1" applyFill="1" applyProtection="1">
      <protection locked="0"/>
    </xf>
    <xf numFmtId="164" fontId="2" fillId="2" borderId="0" xfId="1" applyNumberFormat="1" applyFont="1" applyFill="1" applyAlignment="1" applyProtection="1">
      <alignment horizontal="right"/>
      <protection locked="0"/>
    </xf>
    <xf numFmtId="49" fontId="2" fillId="2" borderId="0" xfId="1" applyNumberFormat="1" applyFont="1" applyFill="1" applyAlignment="1" applyProtection="1">
      <protection locked="0"/>
    </xf>
    <xf numFmtId="49" fontId="2" fillId="0" borderId="0" xfId="1" applyNumberFormat="1" applyFont="1" applyAlignment="1" applyProtection="1">
      <protection locked="0"/>
    </xf>
    <xf numFmtId="166" fontId="13" fillId="4" borderId="4" xfId="2" applyNumberFormat="1" applyFont="1" applyFill="1" applyBorder="1" applyAlignment="1" applyProtection="1">
      <alignment horizontal="right" wrapText="1"/>
      <protection hidden="1"/>
    </xf>
    <xf numFmtId="166" fontId="13" fillId="4" borderId="5" xfId="2" applyNumberFormat="1" applyFont="1" applyFill="1" applyBorder="1" applyAlignment="1" applyProtection="1">
      <alignment horizontal="right" wrapText="1"/>
      <protection hidden="1"/>
    </xf>
    <xf numFmtId="0" fontId="1" fillId="4" borderId="5" xfId="1" applyFill="1" applyBorder="1" applyProtection="1">
      <protection hidden="1"/>
    </xf>
    <xf numFmtId="0" fontId="14" fillId="4" borderId="5" xfId="1" applyFont="1" applyFill="1" applyBorder="1" applyProtection="1">
      <protection hidden="1"/>
    </xf>
    <xf numFmtId="0" fontId="1" fillId="4" borderId="5" xfId="1" applyFont="1" applyFill="1" applyBorder="1" applyAlignment="1" applyProtection="1">
      <alignment horizontal="left" shrinkToFit="1"/>
      <protection hidden="1"/>
    </xf>
    <xf numFmtId="0" fontId="1" fillId="4" borderId="5" xfId="1" applyFont="1" applyFill="1" applyBorder="1" applyProtection="1">
      <protection hidden="1"/>
    </xf>
    <xf numFmtId="0" fontId="7" fillId="4" borderId="5" xfId="1" applyFont="1" applyFill="1" applyBorder="1" applyAlignment="1" applyProtection="1">
      <alignment horizontal="right"/>
      <protection hidden="1"/>
    </xf>
    <xf numFmtId="49" fontId="9" fillId="4" borderId="5" xfId="1" applyNumberFormat="1" applyFont="1" applyFill="1" applyBorder="1" applyAlignment="1" applyProtection="1">
      <alignment horizontal="right"/>
      <protection hidden="1"/>
    </xf>
    <xf numFmtId="0" fontId="8" fillId="4" borderId="5" xfId="1" applyFont="1" applyFill="1" applyBorder="1" applyProtection="1">
      <protection hidden="1"/>
    </xf>
    <xf numFmtId="0" fontId="7" fillId="4" borderId="5" xfId="1" applyFont="1" applyFill="1" applyBorder="1" applyAlignment="1" applyProtection="1">
      <protection hidden="1"/>
    </xf>
    <xf numFmtId="0" fontId="7" fillId="4" borderId="6" xfId="1" applyFont="1" applyFill="1" applyBorder="1" applyAlignment="1" applyProtection="1">
      <alignment horizontal="right"/>
      <protection hidden="1"/>
    </xf>
    <xf numFmtId="166" fontId="13" fillId="4" borderId="7" xfId="2" applyNumberFormat="1" applyFont="1" applyFill="1" applyBorder="1" applyAlignment="1" applyProtection="1">
      <alignment horizontal="right" wrapText="1"/>
      <protection hidden="1"/>
    </xf>
    <xf numFmtId="166" fontId="13" fillId="4" borderId="0" xfId="2" applyNumberFormat="1" applyFont="1" applyFill="1" applyBorder="1" applyAlignment="1" applyProtection="1">
      <alignment horizontal="right" wrapText="1"/>
      <protection hidden="1"/>
    </xf>
    <xf numFmtId="0" fontId="1" fillId="4" borderId="0" xfId="1" applyFill="1" applyBorder="1" applyProtection="1">
      <protection hidden="1"/>
    </xf>
    <xf numFmtId="0" fontId="14" fillId="4" borderId="0" xfId="1" applyFont="1" applyFill="1" applyBorder="1" applyProtection="1">
      <protection hidden="1"/>
    </xf>
    <xf numFmtId="167" fontId="2" fillId="4" borderId="0" xfId="1" applyNumberFormat="1" applyFont="1" applyFill="1" applyBorder="1" applyProtection="1">
      <protection hidden="1"/>
    </xf>
    <xf numFmtId="0" fontId="15" fillId="4" borderId="0" xfId="1" applyFont="1" applyFill="1" applyBorder="1" applyProtection="1">
      <protection hidden="1"/>
    </xf>
    <xf numFmtId="0" fontId="1" fillId="4" borderId="0" xfId="1" applyFont="1" applyFill="1" applyBorder="1" applyProtection="1">
      <protection hidden="1"/>
    </xf>
    <xf numFmtId="0" fontId="7" fillId="4" borderId="0" xfId="1" applyFont="1" applyFill="1" applyBorder="1" applyAlignment="1" applyProtection="1">
      <alignment horizontal="right"/>
      <protection hidden="1"/>
    </xf>
    <xf numFmtId="49" fontId="9" fillId="4" borderId="0" xfId="1" applyNumberFormat="1" applyFont="1" applyFill="1" applyBorder="1" applyAlignment="1" applyProtection="1">
      <alignment horizontal="right"/>
      <protection hidden="1"/>
    </xf>
    <xf numFmtId="0" fontId="8" fillId="4" borderId="0" xfId="1" applyFont="1" applyFill="1" applyBorder="1" applyProtection="1">
      <protection hidden="1"/>
    </xf>
    <xf numFmtId="0" fontId="7" fillId="4" borderId="0" xfId="1" applyFont="1" applyFill="1" applyBorder="1" applyAlignment="1" applyProtection="1">
      <protection hidden="1"/>
    </xf>
    <xf numFmtId="0" fontId="7" fillId="4" borderId="8" xfId="1" applyFont="1" applyFill="1" applyBorder="1" applyAlignment="1" applyProtection="1">
      <alignment horizontal="right"/>
      <protection hidden="1"/>
    </xf>
    <xf numFmtId="165" fontId="1" fillId="4" borderId="0" xfId="1" applyNumberFormat="1" applyFill="1" applyBorder="1" applyAlignment="1" applyProtection="1">
      <alignment horizontal="right"/>
      <protection hidden="1"/>
    </xf>
    <xf numFmtId="0" fontId="1" fillId="4" borderId="7" xfId="1" applyFont="1" applyFill="1" applyBorder="1" applyProtection="1">
      <protection hidden="1"/>
    </xf>
    <xf numFmtId="166" fontId="13" fillId="4" borderId="9" xfId="2" applyNumberFormat="1" applyFont="1" applyFill="1" applyBorder="1" applyAlignment="1" applyProtection="1">
      <alignment horizontal="right" wrapText="1"/>
      <protection hidden="1"/>
    </xf>
    <xf numFmtId="166" fontId="13" fillId="4" borderId="10" xfId="2" applyNumberFormat="1" applyFont="1" applyFill="1" applyBorder="1" applyAlignment="1" applyProtection="1">
      <alignment horizontal="right" wrapText="1"/>
      <protection hidden="1"/>
    </xf>
    <xf numFmtId="0" fontId="1" fillId="4" borderId="10" xfId="1" applyFill="1" applyBorder="1" applyProtection="1">
      <protection hidden="1"/>
    </xf>
    <xf numFmtId="0" fontId="14" fillId="4" borderId="10" xfId="1" applyFont="1" applyFill="1" applyBorder="1" applyProtection="1">
      <protection hidden="1"/>
    </xf>
    <xf numFmtId="0" fontId="15" fillId="4" borderId="10" xfId="1" applyFont="1" applyFill="1" applyBorder="1" applyProtection="1">
      <protection hidden="1"/>
    </xf>
    <xf numFmtId="0" fontId="1" fillId="4" borderId="10" xfId="1" applyFont="1" applyFill="1" applyBorder="1" applyProtection="1">
      <protection hidden="1"/>
    </xf>
    <xf numFmtId="0" fontId="7" fillId="4" borderId="10" xfId="1" applyFont="1" applyFill="1" applyBorder="1" applyAlignment="1" applyProtection="1">
      <alignment horizontal="right"/>
      <protection hidden="1"/>
    </xf>
    <xf numFmtId="49" fontId="9" fillId="4" borderId="10" xfId="1" applyNumberFormat="1" applyFont="1" applyFill="1" applyBorder="1" applyAlignment="1" applyProtection="1">
      <alignment horizontal="right"/>
      <protection hidden="1"/>
    </xf>
    <xf numFmtId="0" fontId="8" fillId="4" borderId="10" xfId="1" applyFont="1" applyFill="1" applyBorder="1" applyProtection="1">
      <protection hidden="1"/>
    </xf>
    <xf numFmtId="0" fontId="7" fillId="4" borderId="10" xfId="1" applyFont="1" applyFill="1" applyBorder="1" applyAlignment="1" applyProtection="1">
      <protection hidden="1"/>
    </xf>
    <xf numFmtId="0" fontId="7" fillId="4" borderId="11" xfId="1" applyFont="1" applyFill="1" applyBorder="1" applyAlignment="1" applyProtection="1">
      <alignment horizontal="right"/>
      <protection hidden="1"/>
    </xf>
    <xf numFmtId="166" fontId="16" fillId="2" borderId="5" xfId="2" applyNumberFormat="1" applyFont="1" applyFill="1" applyBorder="1" applyAlignment="1" applyProtection="1">
      <alignment horizontal="right" wrapText="1"/>
      <protection hidden="1"/>
    </xf>
    <xf numFmtId="0" fontId="17" fillId="2" borderId="5" xfId="1" applyFont="1" applyFill="1" applyBorder="1" applyProtection="1">
      <protection hidden="1"/>
    </xf>
    <xf numFmtId="167" fontId="16" fillId="2" borderId="5" xfId="1" applyNumberFormat="1" applyFont="1" applyFill="1" applyBorder="1" applyProtection="1">
      <protection hidden="1"/>
    </xf>
    <xf numFmtId="0" fontId="18" fillId="2" borderId="5" xfId="1" applyFont="1" applyFill="1" applyBorder="1" applyProtection="1">
      <protection hidden="1"/>
    </xf>
    <xf numFmtId="0" fontId="19" fillId="2" borderId="5" xfId="1" applyFont="1" applyFill="1" applyBorder="1" applyAlignment="1" applyProtection="1">
      <alignment horizontal="right"/>
      <protection hidden="1"/>
    </xf>
    <xf numFmtId="49" fontId="20" fillId="2" borderId="5" xfId="1" applyNumberFormat="1" applyFont="1" applyFill="1" applyBorder="1" applyAlignment="1" applyProtection="1">
      <alignment horizontal="right"/>
      <protection hidden="1"/>
    </xf>
    <xf numFmtId="0" fontId="21" fillId="2" borderId="5" xfId="1" applyFont="1" applyFill="1" applyBorder="1" applyProtection="1">
      <protection hidden="1"/>
    </xf>
    <xf numFmtId="0" fontId="19" fillId="2" borderId="5" xfId="1" applyFont="1" applyFill="1" applyBorder="1" applyAlignment="1" applyProtection="1">
      <protection hidden="1"/>
    </xf>
    <xf numFmtId="0" fontId="21" fillId="2" borderId="0" xfId="1" applyFont="1" applyFill="1" applyProtection="1">
      <protection hidden="1"/>
    </xf>
    <xf numFmtId="0" fontId="22" fillId="0" borderId="0" xfId="1" applyFont="1" applyProtection="1">
      <protection hidden="1"/>
    </xf>
    <xf numFmtId="0" fontId="23" fillId="0" borderId="0" xfId="1" applyFont="1" applyAlignment="1" applyProtection="1">
      <alignment horizontal="left"/>
      <protection hidden="1"/>
    </xf>
    <xf numFmtId="0" fontId="24" fillId="0" borderId="0" xfId="1" applyNumberFormat="1" applyFont="1" applyAlignment="1" applyProtection="1">
      <alignment horizontal="right" vertical="center" wrapText="1"/>
      <protection hidden="1"/>
    </xf>
    <xf numFmtId="0" fontId="23" fillId="0" borderId="0" xfId="1" applyFont="1" applyProtection="1">
      <protection hidden="1"/>
    </xf>
    <xf numFmtId="1" fontId="23" fillId="0" borderId="0" xfId="1" applyNumberFormat="1" applyFont="1" applyAlignment="1" applyProtection="1">
      <alignment horizontal="right"/>
      <protection hidden="1"/>
    </xf>
    <xf numFmtId="0" fontId="23" fillId="0" borderId="0" xfId="1" applyFont="1" applyAlignment="1" applyProtection="1">
      <alignment horizontal="right"/>
      <protection hidden="1"/>
    </xf>
    <xf numFmtId="0" fontId="25" fillId="0" borderId="0" xfId="1" applyFont="1" applyProtection="1">
      <protection hidden="1"/>
    </xf>
    <xf numFmtId="0" fontId="26" fillId="0" borderId="0" xfId="1" applyFont="1" applyAlignment="1" applyProtection="1">
      <alignment horizontal="right"/>
      <protection hidden="1"/>
    </xf>
    <xf numFmtId="49" fontId="25" fillId="0" borderId="0" xfId="1" applyNumberFormat="1" applyFont="1" applyFill="1" applyAlignment="1" applyProtection="1">
      <alignment horizontal="right"/>
      <protection hidden="1"/>
    </xf>
    <xf numFmtId="0" fontId="23" fillId="0" borderId="0" xfId="1" applyFont="1" applyAlignment="1" applyProtection="1">
      <protection hidden="1"/>
    </xf>
    <xf numFmtId="49" fontId="23" fillId="0" borderId="0" xfId="1" applyNumberFormat="1" applyFont="1" applyAlignment="1" applyProtection="1">
      <protection hidden="1"/>
    </xf>
    <xf numFmtId="49" fontId="24" fillId="0" borderId="0" xfId="1" applyNumberFormat="1" applyFont="1" applyAlignment="1" applyProtection="1">
      <protection hidden="1"/>
    </xf>
    <xf numFmtId="0" fontId="22" fillId="0" borderId="0" xfId="1" applyFont="1" applyFill="1" applyAlignment="1" applyProtection="1">
      <alignment vertical="center"/>
      <protection hidden="1"/>
    </xf>
    <xf numFmtId="1" fontId="23" fillId="0" borderId="0" xfId="1" applyNumberFormat="1" applyFont="1" applyFill="1" applyAlignment="1" applyProtection="1">
      <alignment vertical="center" wrapText="1"/>
      <protection hidden="1"/>
    </xf>
    <xf numFmtId="1" fontId="23" fillId="0" borderId="0" xfId="1" applyNumberFormat="1" applyFont="1" applyFill="1" applyAlignment="1" applyProtection="1">
      <alignment horizontal="left" vertical="center" wrapText="1"/>
      <protection hidden="1"/>
    </xf>
    <xf numFmtId="0" fontId="23" fillId="0" borderId="0" xfId="1" applyFont="1" applyFill="1" applyProtection="1">
      <protection hidden="1"/>
    </xf>
    <xf numFmtId="0" fontId="25" fillId="0" borderId="0" xfId="1" applyFont="1" applyAlignment="1" applyProtection="1">
      <alignment horizontal="left"/>
      <protection hidden="1"/>
    </xf>
    <xf numFmtId="0" fontId="26" fillId="0" borderId="0" xfId="1" applyFont="1" applyProtection="1">
      <protection hidden="1"/>
    </xf>
    <xf numFmtId="0" fontId="27" fillId="0" borderId="0" xfId="1" applyFont="1" applyFill="1" applyAlignment="1" applyProtection="1">
      <alignment horizontal="left" vertical="center"/>
      <protection locked="0"/>
    </xf>
    <xf numFmtId="2" fontId="28" fillId="5" borderId="0" xfId="3" applyNumberFormat="1" applyFont="1" applyFill="1" applyBorder="1" applyAlignment="1" applyProtection="1">
      <alignment horizontal="left" vertical="center"/>
      <protection locked="0"/>
    </xf>
    <xf numFmtId="0" fontId="29" fillId="5" borderId="0" xfId="1" applyNumberFormat="1" applyFont="1" applyFill="1" applyAlignment="1" applyProtection="1">
      <alignment horizontal="right" vertical="center" wrapText="1"/>
      <protection locked="0"/>
    </xf>
    <xf numFmtId="0" fontId="30" fillId="5" borderId="0" xfId="1" applyNumberFormat="1" applyFont="1" applyFill="1" applyAlignment="1" applyProtection="1">
      <alignment horizontal="left" vertical="center" wrapText="1"/>
      <protection locked="0"/>
    </xf>
    <xf numFmtId="0" fontId="3" fillId="5" borderId="0" xfId="1" applyNumberFormat="1" applyFont="1" applyFill="1" applyAlignment="1" applyProtection="1">
      <alignment horizontal="left"/>
      <protection locked="0"/>
    </xf>
    <xf numFmtId="0" fontId="3" fillId="5" borderId="0" xfId="1" applyFont="1" applyFill="1" applyAlignment="1" applyProtection="1">
      <alignment horizontal="left"/>
      <protection locked="0"/>
    </xf>
    <xf numFmtId="0" fontId="13" fillId="6" borderId="0" xfId="4" applyFont="1" applyFill="1" applyBorder="1" applyAlignment="1" applyProtection="1">
      <alignment horizontal="center"/>
      <protection locked="0"/>
    </xf>
    <xf numFmtId="0" fontId="13" fillId="7" borderId="0" xfId="4" applyFont="1" applyFill="1" applyBorder="1" applyAlignment="1" applyProtection="1">
      <alignment wrapText="1"/>
      <protection locked="0"/>
    </xf>
    <xf numFmtId="168" fontId="13" fillId="7" borderId="0" xfId="4" applyNumberFormat="1" applyFont="1" applyFill="1" applyBorder="1" applyAlignment="1" applyProtection="1">
      <alignment horizontal="right" wrapText="1"/>
      <protection locked="0"/>
    </xf>
    <xf numFmtId="168" fontId="33" fillId="7" borderId="0" xfId="4" applyNumberFormat="1" applyFont="1" applyFill="1" applyBorder="1" applyAlignment="1" applyProtection="1">
      <alignment horizontal="left" wrapText="1"/>
      <protection locked="0"/>
    </xf>
    <xf numFmtId="0" fontId="3" fillId="7" borderId="0" xfId="1" applyFont="1" applyFill="1" applyAlignment="1" applyProtection="1">
      <alignment horizontal="left"/>
      <protection locked="0"/>
    </xf>
    <xf numFmtId="0" fontId="2" fillId="7" borderId="0" xfId="4" applyFont="1" applyFill="1" applyBorder="1" applyAlignment="1" applyProtection="1">
      <alignment wrapText="1"/>
      <protection locked="0"/>
    </xf>
    <xf numFmtId="168" fontId="2" fillId="7" borderId="0" xfId="4" applyNumberFormat="1" applyFont="1" applyFill="1" applyBorder="1" applyAlignment="1" applyProtection="1">
      <alignment horizontal="right" wrapText="1"/>
      <protection locked="0"/>
    </xf>
    <xf numFmtId="168" fontId="3" fillId="7" borderId="0" xfId="4" applyNumberFormat="1" applyFont="1" applyFill="1" applyBorder="1" applyAlignment="1" applyProtection="1">
      <alignment horizontal="left" wrapText="1"/>
      <protection locked="0"/>
    </xf>
    <xf numFmtId="0" fontId="1" fillId="0" borderId="0" xfId="1" applyFont="1" applyFill="1" applyProtection="1">
      <protection locked="0"/>
    </xf>
    <xf numFmtId="0" fontId="13" fillId="0" borderId="0" xfId="4" applyFont="1" applyFill="1" applyBorder="1" applyAlignment="1" applyProtection="1">
      <alignment wrapText="1"/>
      <protection locked="0"/>
    </xf>
    <xf numFmtId="168" fontId="13" fillId="0" borderId="0" xfId="4" applyNumberFormat="1" applyFont="1" applyFill="1" applyBorder="1" applyAlignment="1" applyProtection="1">
      <alignment horizontal="right" wrapText="1"/>
      <protection locked="0"/>
    </xf>
    <xf numFmtId="168" fontId="33" fillId="0" borderId="0" xfId="4" applyNumberFormat="1" applyFont="1" applyFill="1" applyBorder="1" applyAlignment="1" applyProtection="1">
      <alignment horizontal="left" wrapText="1"/>
      <protection locked="0"/>
    </xf>
    <xf numFmtId="0" fontId="3" fillId="0" borderId="0" xfId="1" applyFont="1" applyFill="1" applyAlignment="1" applyProtection="1">
      <alignment horizontal="left"/>
      <protection locked="0"/>
    </xf>
    <xf numFmtId="0" fontId="2" fillId="0" borderId="0" xfId="4" applyFont="1" applyFill="1" applyBorder="1" applyAlignment="1" applyProtection="1">
      <alignment wrapText="1"/>
      <protection locked="0"/>
    </xf>
    <xf numFmtId="168" fontId="2" fillId="0" borderId="0" xfId="4" applyNumberFormat="1" applyFont="1" applyFill="1" applyBorder="1" applyAlignment="1" applyProtection="1">
      <alignment horizontal="right" wrapText="1"/>
      <protection locked="0"/>
    </xf>
    <xf numFmtId="168" fontId="3" fillId="0" borderId="0" xfId="4" applyNumberFormat="1" applyFont="1" applyFill="1" applyBorder="1" applyAlignment="1" applyProtection="1">
      <alignment horizontal="left" wrapText="1"/>
      <protection locked="0"/>
    </xf>
    <xf numFmtId="0" fontId="1" fillId="0" borderId="0" xfId="1" applyFill="1" applyProtection="1">
      <protection locked="0"/>
    </xf>
    <xf numFmtId="0" fontId="13" fillId="8" borderId="0" xfId="4" applyFont="1" applyFill="1" applyBorder="1" applyAlignment="1" applyProtection="1">
      <alignment wrapText="1"/>
      <protection locked="0"/>
    </xf>
    <xf numFmtId="168" fontId="13" fillId="8" borderId="0" xfId="4" applyNumberFormat="1" applyFont="1" applyFill="1" applyBorder="1" applyAlignment="1" applyProtection="1">
      <alignment horizontal="right" wrapText="1"/>
      <protection locked="0"/>
    </xf>
    <xf numFmtId="168" fontId="33" fillId="8" borderId="0" xfId="4" applyNumberFormat="1" applyFont="1" applyFill="1" applyBorder="1" applyAlignment="1" applyProtection="1">
      <alignment horizontal="left" wrapText="1"/>
      <protection locked="0"/>
    </xf>
    <xf numFmtId="0" fontId="3" fillId="6" borderId="0" xfId="1" applyFont="1" applyFill="1" applyAlignment="1" applyProtection="1">
      <alignment horizontal="left"/>
      <protection locked="0"/>
    </xf>
    <xf numFmtId="0" fontId="34" fillId="0" borderId="0" xfId="1" applyFont="1" applyAlignment="1" applyProtection="1">
      <alignment horizontal="left"/>
      <protection locked="0"/>
    </xf>
    <xf numFmtId="0" fontId="35" fillId="0" borderId="0" xfId="1" applyFont="1" applyAlignment="1" applyProtection="1">
      <alignment horizontal="left"/>
      <protection locked="0"/>
    </xf>
    <xf numFmtId="0" fontId="36" fillId="0" borderId="0" xfId="1" applyFont="1" applyAlignment="1" applyProtection="1">
      <alignment horizontal="left"/>
      <protection locked="0"/>
    </xf>
    <xf numFmtId="166" fontId="35" fillId="0" borderId="0" xfId="1" applyNumberFormat="1" applyFont="1" applyAlignment="1" applyProtection="1">
      <alignment horizontal="left"/>
      <protection locked="0"/>
    </xf>
    <xf numFmtId="166" fontId="36" fillId="0" borderId="0" xfId="1" applyNumberFormat="1" applyFont="1" applyAlignment="1" applyProtection="1">
      <alignment horizontal="left"/>
      <protection locked="0"/>
    </xf>
    <xf numFmtId="0" fontId="37" fillId="0" borderId="0" xfId="1" applyFont="1" applyProtection="1">
      <protection locked="0"/>
    </xf>
    <xf numFmtId="0" fontId="34" fillId="0" borderId="0" xfId="1" applyFont="1" applyAlignment="1" applyProtection="1">
      <alignment horizontal="left" wrapText="1"/>
      <protection locked="0"/>
    </xf>
    <xf numFmtId="0" fontId="38" fillId="0" borderId="0" xfId="1" applyFont="1" applyAlignment="1" applyProtection="1">
      <alignment horizontal="left" wrapText="1"/>
      <protection locked="0"/>
    </xf>
    <xf numFmtId="49" fontId="2" fillId="0" borderId="0" xfId="1" applyNumberFormat="1" applyFont="1" applyBorder="1" applyAlignment="1" applyProtection="1">
      <protection locked="0"/>
    </xf>
    <xf numFmtId="166" fontId="2" fillId="0" borderId="0" xfId="1" applyNumberFormat="1" applyFont="1" applyBorder="1" applyAlignment="1" applyProtection="1">
      <protection locked="0"/>
    </xf>
    <xf numFmtId="49" fontId="7" fillId="0" borderId="0" xfId="1" applyNumberFormat="1" applyFont="1" applyBorder="1" applyAlignment="1" applyProtection="1">
      <protection locked="0"/>
    </xf>
    <xf numFmtId="49" fontId="7" fillId="0" borderId="0" xfId="1" applyNumberFormat="1" applyFont="1" applyAlignment="1" applyProtection="1">
      <protection locked="0"/>
    </xf>
    <xf numFmtId="0" fontId="8" fillId="0" borderId="0" xfId="1" applyFont="1" applyProtection="1">
      <protection locked="0"/>
    </xf>
    <xf numFmtId="0" fontId="40" fillId="0" borderId="0" xfId="1" applyFont="1" applyAlignment="1" applyProtection="1">
      <alignment wrapText="1"/>
      <protection locked="0"/>
    </xf>
    <xf numFmtId="0" fontId="41" fillId="0" borderId="0" xfId="1" applyFont="1" applyAlignment="1" applyProtection="1">
      <alignment wrapText="1"/>
      <protection locked="0"/>
    </xf>
    <xf numFmtId="166" fontId="42" fillId="0" borderId="0" xfId="1" applyNumberFormat="1" applyFont="1" applyAlignment="1" applyProtection="1">
      <alignment wrapText="1"/>
      <protection locked="0"/>
    </xf>
    <xf numFmtId="0" fontId="42" fillId="0" borderId="0" xfId="1" applyFont="1" applyAlignment="1" applyProtection="1">
      <alignment wrapText="1"/>
      <protection locked="0"/>
    </xf>
    <xf numFmtId="0" fontId="42" fillId="0" borderId="0" xfId="1" applyFont="1" applyProtection="1">
      <protection locked="0"/>
    </xf>
    <xf numFmtId="0" fontId="43" fillId="0" borderId="0" xfId="1" applyFont="1" applyProtection="1">
      <protection locked="0"/>
    </xf>
    <xf numFmtId="0" fontId="13" fillId="0" borderId="0" xfId="3" applyFont="1" applyFill="1" applyBorder="1" applyAlignment="1">
      <alignment vertical="top" wrapText="1"/>
    </xf>
    <xf numFmtId="0" fontId="13" fillId="0" borderId="0" xfId="3" applyFont="1" applyFill="1" applyBorder="1" applyAlignment="1">
      <alignment wrapText="1"/>
    </xf>
    <xf numFmtId="0" fontId="1" fillId="0" borderId="0" xfId="1"/>
    <xf numFmtId="0" fontId="2" fillId="0" borderId="0" xfId="1" applyFont="1" applyAlignment="1" applyProtection="1">
      <alignment horizontal="right"/>
      <protection locked="0"/>
    </xf>
    <xf numFmtId="0" fontId="40" fillId="0" borderId="0" xfId="1" applyFont="1" applyAlignment="1" applyProtection="1">
      <alignment horizontal="left"/>
      <protection locked="0"/>
    </xf>
    <xf numFmtId="0" fontId="1" fillId="0" borderId="0" xfId="1" applyFont="1" applyAlignment="1" applyProtection="1">
      <alignment horizontal="left"/>
      <protection locked="0"/>
    </xf>
    <xf numFmtId="166" fontId="1" fillId="0" borderId="0" xfId="1" applyNumberFormat="1" applyFont="1" applyAlignment="1" applyProtection="1">
      <alignment horizontal="left"/>
      <protection locked="0"/>
    </xf>
    <xf numFmtId="0" fontId="31" fillId="0" borderId="0" xfId="1" applyFont="1" applyAlignment="1" applyProtection="1">
      <alignment horizontal="left"/>
      <protection locked="0"/>
    </xf>
    <xf numFmtId="166" fontId="8" fillId="0" borderId="0" xfId="1" applyNumberFormat="1" applyFont="1" applyAlignment="1" applyProtection="1">
      <alignment horizontal="left"/>
      <protection locked="0"/>
    </xf>
    <xf numFmtId="165" fontId="2" fillId="0" borderId="0" xfId="1" applyNumberFormat="1" applyFont="1" applyAlignment="1" applyProtection="1">
      <alignment horizontal="right"/>
      <protection locked="0"/>
    </xf>
    <xf numFmtId="0" fontId="8" fillId="0" borderId="0" xfId="1" applyFont="1" applyAlignment="1" applyProtection="1">
      <alignment horizontal="left"/>
      <protection locked="0"/>
    </xf>
    <xf numFmtId="166" fontId="31" fillId="0" borderId="0" xfId="1" applyNumberFormat="1" applyFont="1" applyProtection="1">
      <protection locked="0"/>
    </xf>
    <xf numFmtId="166" fontId="1" fillId="0" borderId="0" xfId="1" applyNumberFormat="1" applyFont="1" applyProtection="1">
      <protection locked="0"/>
    </xf>
    <xf numFmtId="0" fontId="13" fillId="0" borderId="0" xfId="3" applyFont="1" applyFill="1" applyBorder="1" applyAlignment="1">
      <alignment horizontal="left" vertical="top" wrapText="1"/>
    </xf>
    <xf numFmtId="0" fontId="1" fillId="3" borderId="1" xfId="1" applyFont="1" applyFill="1" applyBorder="1" applyAlignment="1" applyProtection="1">
      <alignment horizontal="left" shrinkToFit="1"/>
      <protection locked="0"/>
    </xf>
    <xf numFmtId="0" fontId="0" fillId="0" borderId="2" xfId="0" applyBorder="1" applyAlignment="1"/>
    <xf numFmtId="0" fontId="0" fillId="0" borderId="3" xfId="0" applyBorder="1" applyAlignment="1"/>
    <xf numFmtId="1" fontId="31" fillId="6" borderId="0" xfId="1" applyNumberFormat="1" applyFont="1" applyFill="1" applyAlignment="1" applyProtection="1">
      <alignment horizontal="center" vertical="center" wrapText="1"/>
      <protection locked="0"/>
    </xf>
    <xf numFmtId="0" fontId="34" fillId="0" borderId="0" xfId="1" applyFont="1" applyAlignment="1" applyProtection="1">
      <alignment horizontal="left" wrapText="1"/>
      <protection locked="0"/>
    </xf>
    <xf numFmtId="49" fontId="47" fillId="0" borderId="0" xfId="5" applyNumberFormat="1" applyFont="1" applyAlignment="1" applyProtection="1">
      <alignment horizontal="left"/>
    </xf>
    <xf numFmtId="0" fontId="47" fillId="0" borderId="0" xfId="5" applyFont="1" applyAlignment="1"/>
    <xf numFmtId="0" fontId="29" fillId="0" borderId="0" xfId="1" applyFont="1" applyAlignment="1" applyProtection="1">
      <alignment horizontal="left" wrapText="1"/>
      <protection locked="0"/>
    </xf>
    <xf numFmtId="0" fontId="2" fillId="0" borderId="0" xfId="1" applyFont="1" applyAlignment="1" applyProtection="1">
      <alignment horizontal="left" wrapText="1"/>
      <protection locked="0"/>
    </xf>
    <xf numFmtId="0" fontId="2" fillId="0" borderId="0" xfId="0" applyFont="1" applyAlignment="1">
      <alignment horizontal="left" wrapText="1"/>
    </xf>
    <xf numFmtId="0" fontId="2" fillId="0" borderId="0" xfId="1" applyFont="1" applyAlignment="1" applyProtection="1">
      <alignment wrapText="1"/>
      <protection locked="0"/>
    </xf>
  </cellXfs>
  <cellStyles count="12">
    <cellStyle name="Hyperlink" xfId="5" builtinId="8"/>
    <cellStyle name="Hyperlink 2" xfId="6"/>
    <cellStyle name="Normal" xfId="0" builtinId="0"/>
    <cellStyle name="Normal 2" xfId="7"/>
    <cellStyle name="Normal 2 2" xfId="8"/>
    <cellStyle name="Normal 3" xfId="1"/>
    <cellStyle name="Normal 4" xfId="9"/>
    <cellStyle name="Normal 5" xfId="10"/>
    <cellStyle name="Normal 6" xfId="11"/>
    <cellStyle name="Normal_NOx" xfId="2"/>
    <cellStyle name="Normal_Sheet1" xfId="3"/>
    <cellStyle name="Normal_Sheet5 2" xfId="4"/>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fr-FR"/>
              <a:t>Wastewater</a:t>
            </a:r>
            <a:r>
              <a:rPr lang="fr-FR" baseline="0"/>
              <a:t> treated in urban wastewater treatments plants</a:t>
            </a:r>
            <a:endParaRPr lang="fr-FR"/>
          </a:p>
        </c:rich>
      </c:tx>
      <c:layout>
        <c:manualLayout>
          <c:xMode val="edge"/>
          <c:yMode val="edge"/>
          <c:x val="0.4038748137108793"/>
          <c:y val="3.0769230769230771E-2"/>
        </c:manualLayout>
      </c:layout>
      <c:overlay val="0"/>
      <c:spPr>
        <a:noFill/>
        <a:ln w="25400">
          <a:noFill/>
        </a:ln>
      </c:spPr>
    </c:title>
    <c:autoTitleDeleted val="0"/>
    <c:plotArea>
      <c:layout>
        <c:manualLayout>
          <c:layoutTarget val="inner"/>
          <c:xMode val="edge"/>
          <c:yMode val="edge"/>
          <c:x val="0.18032786885245902"/>
          <c:y val="0.15384615384615385"/>
          <c:w val="0.79731743666169896"/>
          <c:h val="0.62307692307692308"/>
        </c:manualLayout>
      </c:layout>
      <c:barChart>
        <c:barDir val="col"/>
        <c:grouping val="clustered"/>
        <c:varyColors val="0"/>
        <c:ser>
          <c:idx val="0"/>
          <c:order val="0"/>
          <c:tx>
            <c:strRef>
              <c:f>'Urban wastewater treatment'!$C$28:$AN$28</c:f>
              <c:strCache>
                <c:ptCount val="1"/>
                <c:pt idx="0">
                  <c:v>1990 1995 1996 1997 1998 1999 2000 2001 2002 2003 2004 2005 2006 2007 2008 2009 2010 2011 2012</c:v>
                </c:pt>
              </c:strCache>
            </c:strRef>
          </c:tx>
          <c:spPr>
            <a:gradFill rotWithShape="0">
              <a:gsLst>
                <a:gs pos="0">
                  <a:srgbClr xmlns:mc="http://schemas.openxmlformats.org/markup-compatibility/2006" xmlns:a14="http://schemas.microsoft.com/office/drawing/2010/main" val="993300" mc:Ignorable="a14" a14:legacySpreadsheetColorIndex="60"/>
                </a:gs>
                <a:gs pos="100000">
                  <a:srgbClr xmlns:mc="http://schemas.openxmlformats.org/markup-compatibility/2006" xmlns:a14="http://schemas.microsoft.com/office/drawing/2010/main" val="471800" mc:Ignorable="a14" a14:legacySpreadsheetColorIndex="60">
                    <a:gamma/>
                    <a:shade val="46275"/>
                    <a:invGamma/>
                  </a:srgbClr>
                </a:gs>
              </a:gsLst>
              <a:lin ang="0" scaled="1"/>
            </a:gradFill>
            <a:ln w="12700">
              <a:solidFill>
                <a:srgbClr val="000000"/>
              </a:solidFill>
              <a:prstDash val="solid"/>
            </a:ln>
          </c:spPr>
          <c:invertIfNegative val="0"/>
          <c:cat>
            <c:numRef>
              <c:f>'Urban wastewater treatment'!$C$28:$AN$28</c:f>
              <c:numCache>
                <c:formatCode>General</c:formatCode>
                <c:ptCount val="38"/>
                <c:pt idx="0">
                  <c:v>1990</c:v>
                </c:pt>
                <c:pt idx="2">
                  <c:v>1995</c:v>
                </c:pt>
                <c:pt idx="4">
                  <c:v>1996</c:v>
                </c:pt>
                <c:pt idx="6">
                  <c:v>1997</c:v>
                </c:pt>
                <c:pt idx="8">
                  <c:v>1998</c:v>
                </c:pt>
                <c:pt idx="10">
                  <c:v>1999</c:v>
                </c:pt>
                <c:pt idx="12">
                  <c:v>2000</c:v>
                </c:pt>
                <c:pt idx="14">
                  <c:v>2001</c:v>
                </c:pt>
                <c:pt idx="16">
                  <c:v>2002</c:v>
                </c:pt>
                <c:pt idx="18">
                  <c:v>2003</c:v>
                </c:pt>
                <c:pt idx="20">
                  <c:v>2004</c:v>
                </c:pt>
                <c:pt idx="22">
                  <c:v>2005</c:v>
                </c:pt>
                <c:pt idx="24">
                  <c:v>2006</c:v>
                </c:pt>
                <c:pt idx="26">
                  <c:v>2007</c:v>
                </c:pt>
                <c:pt idx="28">
                  <c:v>2008</c:v>
                </c:pt>
                <c:pt idx="30">
                  <c:v>2009</c:v>
                </c:pt>
                <c:pt idx="32">
                  <c:v>2010</c:v>
                </c:pt>
                <c:pt idx="34" formatCode="@">
                  <c:v>2011</c:v>
                </c:pt>
                <c:pt idx="36" formatCode="@">
                  <c:v>2012</c:v>
                </c:pt>
              </c:numCache>
            </c:numRef>
          </c:cat>
          <c:val>
            <c:numRef>
              <c:f>'Urban wastewater treatment'!$C$29:$AN$29</c:f>
              <c:numCache>
                <c:formatCode>0</c:formatCode>
                <c:ptCount val="38"/>
                <c:pt idx="0">
                  <c:v>0</c:v>
                </c:pt>
                <c:pt idx="2">
                  <c:v>0</c:v>
                </c:pt>
                <c:pt idx="4" formatCode="General">
                  <c:v>0</c:v>
                </c:pt>
                <c:pt idx="6" formatCode="General">
                  <c:v>0</c:v>
                </c:pt>
                <c:pt idx="8" formatCode="General">
                  <c:v>0</c:v>
                </c:pt>
                <c:pt idx="10" formatCode="General">
                  <c:v>0</c:v>
                </c:pt>
                <c:pt idx="12" formatCode="General">
                  <c:v>0</c:v>
                </c:pt>
                <c:pt idx="14" formatCode="General">
                  <c:v>0</c:v>
                </c:pt>
                <c:pt idx="16" formatCode="General">
                  <c:v>0</c:v>
                </c:pt>
                <c:pt idx="18" formatCode="General">
                  <c:v>0</c:v>
                </c:pt>
                <c:pt idx="20" formatCode="General">
                  <c:v>0</c:v>
                </c:pt>
                <c:pt idx="22" formatCode="General">
                  <c:v>0</c:v>
                </c:pt>
                <c:pt idx="24" formatCode="General">
                  <c:v>0</c:v>
                </c:pt>
                <c:pt idx="26" formatCode="General">
                  <c:v>0</c:v>
                </c:pt>
                <c:pt idx="28" formatCode="General">
                  <c:v>0</c:v>
                </c:pt>
                <c:pt idx="30" formatCode="General">
                  <c:v>0</c:v>
                </c:pt>
                <c:pt idx="32" formatCode="General">
                  <c:v>0</c:v>
                </c:pt>
                <c:pt idx="34" formatCode="General">
                  <c:v>0</c:v>
                </c:pt>
                <c:pt idx="36" formatCode="General">
                  <c:v>71</c:v>
                </c:pt>
              </c:numCache>
            </c:numRef>
          </c:val>
        </c:ser>
        <c:dLbls>
          <c:showLegendKey val="0"/>
          <c:showVal val="0"/>
          <c:showCatName val="0"/>
          <c:showSerName val="0"/>
          <c:showPercent val="0"/>
          <c:showBubbleSize val="0"/>
        </c:dLbls>
        <c:gapWidth val="30"/>
        <c:axId val="84446592"/>
        <c:axId val="85063552"/>
      </c:barChart>
      <c:catAx>
        <c:axId val="84446592"/>
        <c:scaling>
          <c:orientation val="minMax"/>
        </c:scaling>
        <c:delete val="0"/>
        <c:axPos val="b"/>
        <c:title>
          <c:tx>
            <c:rich>
              <a:bodyPr/>
              <a:lstStyle/>
              <a:p>
                <a:pPr algn="r">
                  <a:defRPr sz="925" b="1" i="0" u="none" strike="noStrike" baseline="0">
                    <a:solidFill>
                      <a:srgbClr val="000000"/>
                    </a:solidFill>
                    <a:latin typeface="Arial"/>
                    <a:ea typeface="Arial"/>
                    <a:cs typeface="Arial"/>
                  </a:defRPr>
                </a:pPr>
                <a:r>
                  <a:rPr lang="fr-FR"/>
                  <a:t>Time (year)</a:t>
                </a:r>
              </a:p>
            </c:rich>
          </c:tx>
          <c:layout>
            <c:manualLayout>
              <c:xMode val="edge"/>
              <c:yMode val="edge"/>
              <c:x val="0.88923601795200191"/>
              <c:y val="0.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825" b="0" i="0" u="none" strike="noStrike" baseline="0">
                <a:solidFill>
                  <a:srgbClr val="000000"/>
                </a:solidFill>
                <a:latin typeface="Arial"/>
                <a:ea typeface="Arial"/>
                <a:cs typeface="Arial"/>
              </a:defRPr>
            </a:pPr>
            <a:endParaRPr lang="en-US"/>
          </a:p>
        </c:txPr>
        <c:crossAx val="85063552"/>
        <c:crosses val="autoZero"/>
        <c:auto val="1"/>
        <c:lblAlgn val="ctr"/>
        <c:lblOffset val="100"/>
        <c:tickLblSkip val="1"/>
        <c:tickMarkSkip val="1"/>
        <c:noMultiLvlLbl val="0"/>
      </c:catAx>
      <c:valAx>
        <c:axId val="85063552"/>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fr-FR" sz="1000" b="1" i="0" u="none" strike="noStrike" baseline="0">
                    <a:solidFill>
                      <a:srgbClr val="000000"/>
                    </a:solidFill>
                    <a:latin typeface="Arial"/>
                    <a:cs typeface="Arial"/>
                  </a:rPr>
                  <a:t>1000 m</a:t>
                </a:r>
                <a:r>
                  <a:rPr lang="fr-FR" sz="1000" b="1" i="0" u="none" strike="noStrike" baseline="30000">
                    <a:solidFill>
                      <a:srgbClr val="000000"/>
                    </a:solidFill>
                    <a:latin typeface="Arial"/>
                    <a:cs typeface="Arial"/>
                  </a:rPr>
                  <a:t>3</a:t>
                </a:r>
                <a:r>
                  <a:rPr lang="fr-FR" sz="1000" b="1" i="0" u="none" strike="noStrike" baseline="0">
                    <a:solidFill>
                      <a:srgbClr val="000000"/>
                    </a:solidFill>
                    <a:latin typeface="Arial"/>
                    <a:cs typeface="Arial"/>
                  </a:rPr>
                  <a:t>/day</a:t>
                </a:r>
              </a:p>
            </c:rich>
          </c:tx>
          <c:layout>
            <c:manualLayout>
              <c:xMode val="edge"/>
              <c:yMode val="edge"/>
              <c:x val="5.3651266766020868E-2"/>
              <c:y val="0.2692307692307692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8444659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352425</xdr:colOff>
      <xdr:row>9</xdr:row>
      <xdr:rowOff>0</xdr:rowOff>
    </xdr:from>
    <xdr:to>
      <xdr:col>30</xdr:col>
      <xdr:colOff>21167</xdr:colOff>
      <xdr:row>23</xdr:row>
      <xdr:rowOff>76200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202142</xdr:colOff>
      <xdr:row>23</xdr:row>
      <xdr:rowOff>115358</xdr:rowOff>
    </xdr:from>
    <xdr:to>
      <xdr:col>30</xdr:col>
      <xdr:colOff>60325</xdr:colOff>
      <xdr:row>24</xdr:row>
      <xdr:rowOff>115358</xdr:rowOff>
    </xdr:to>
    <xdr:sp macro="" textlink="">
      <xdr:nvSpPr>
        <xdr:cNvPr id="3" name="Text Box 3"/>
        <xdr:cNvSpPr txBox="1">
          <a:spLocks noChangeArrowheads="1"/>
        </xdr:cNvSpPr>
      </xdr:nvSpPr>
      <xdr:spPr bwMode="auto">
        <a:xfrm>
          <a:off x="7380182" y="3673898"/>
          <a:ext cx="3058583" cy="167640"/>
        </a:xfrm>
        <a:prstGeom prst="rect">
          <a:avLst/>
        </a:prstGeom>
        <a:solidFill>
          <a:srgbClr xmlns:mc="http://schemas.openxmlformats.org/markup-compatibility/2006" xmlns:a14="http://schemas.microsoft.com/office/drawing/2010/main" val="808080" mc:Ignorable="a14" a14:legacySpreadsheetColorIndex="23"/>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fr-FR" sz="800" b="0" i="1" u="none" strike="noStrike" baseline="0">
              <a:solidFill>
                <a:srgbClr val="FFFFFF"/>
              </a:solidFill>
              <a:latin typeface="Arial"/>
              <a:cs typeface="Arial"/>
            </a:rPr>
            <a:t>website: http://unstats.un.org/unsd/ENVIRONMENT/qindicators.htm</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User.Stat8\Desktop\DESALuciaRecs,%202009-07-20\July,06\website%20tables_Selected_finalL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User.Stat8\Desktop\DESALuciaRecs,%202009-07-06\TESTINGS\PRUEBA%20Data%20Graph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1_1990"/>
      <sheetName val="W1_1990Data"/>
      <sheetName val="LMmapCode"/>
      <sheetName val="Map"/>
      <sheetName val="W1_1995"/>
      <sheetName val="W1_2000"/>
      <sheetName val="W1_latest"/>
      <sheetName val="W3_1990"/>
      <sheetName val="W3_1995"/>
      <sheetName val="W3_2000"/>
      <sheetName val="W3_latest"/>
      <sheetName val="W3_Total"/>
      <sheetName val="W3_Total (2)"/>
      <sheetName val="Sheet2"/>
      <sheetName val="W3_surface"/>
      <sheetName val="W3_ground"/>
      <sheetName val="W4_netwater"/>
      <sheetName val="W4_households"/>
      <sheetName val="W4_populations"/>
      <sheetName val="W7_collecting"/>
      <sheetName val="W7_treatment"/>
      <sheetName val="R2_MW"/>
      <sheetName val="R2_percentage"/>
      <sheetName val="R3_latest"/>
      <sheetName val="Sheet1"/>
      <sheetName val="R6_MW"/>
      <sheetName val="R6_MWtreatment"/>
    </sheetNames>
    <sheetDataSet>
      <sheetData sheetId="0" refreshError="1"/>
      <sheetData sheetId="1">
        <row r="7">
          <cell r="K7" t="str">
            <v>Brunei Darussalam</v>
          </cell>
          <cell r="L7" t="str">
            <v>...</v>
          </cell>
        </row>
      </sheetData>
      <sheetData sheetId="2">
        <row r="3">
          <cell r="J3">
            <v>0</v>
          </cell>
          <cell r="K3" t="str">
            <v>cls1</v>
          </cell>
        </row>
        <row r="4">
          <cell r="J4">
            <v>3001</v>
          </cell>
          <cell r="K4" t="str">
            <v>cls2</v>
          </cell>
        </row>
        <row r="5">
          <cell r="J5">
            <v>10001</v>
          </cell>
          <cell r="K5" t="str">
            <v>cls3</v>
          </cell>
        </row>
        <row r="6">
          <cell r="J6">
            <v>50001</v>
          </cell>
          <cell r="K6" t="str">
            <v>cls4</v>
          </cell>
        </row>
        <row r="7">
          <cell r="J7">
            <v>200000</v>
          </cell>
          <cell r="K7" t="str">
            <v>cls5</v>
          </cell>
        </row>
        <row r="8">
          <cell r="J8" t="str">
            <v>…</v>
          </cell>
          <cell r="K8" t="str">
            <v>cls6</v>
          </cell>
        </row>
        <row r="11">
          <cell r="J11" t="str">
            <v>Reg6</v>
          </cell>
        </row>
        <row r="12">
          <cell r="J12" t="e">
            <v>#N/A</v>
          </cell>
        </row>
        <row r="13">
          <cell r="J13" t="e">
            <v>#N/A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Footnotes workings"/>
      <sheetName val="Country &amp; ID"/>
      <sheetName val="Var Name &amp; ID"/>
      <sheetName val="Var ID, Unit ID, Unit"/>
      <sheetName val="Coun ID,Var ID,Year"/>
      <sheetName val="Footnotes"/>
      <sheetName val="Data for graphing"/>
    </sheetNames>
    <sheetDataSet>
      <sheetData sheetId="0"/>
      <sheetData sheetId="1"/>
      <sheetData sheetId="2">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Antigua and Barbuda</v>
          </cell>
        </row>
        <row r="10">
          <cell r="A10" t="str">
            <v>Argentina</v>
          </cell>
        </row>
        <row r="11">
          <cell r="A11" t="str">
            <v>Armenia</v>
          </cell>
        </row>
        <row r="12">
          <cell r="A12" t="str">
            <v>Aruba</v>
          </cell>
        </row>
        <row r="13">
          <cell r="A13" t="str">
            <v>Australia</v>
          </cell>
        </row>
        <row r="14">
          <cell r="A14" t="str">
            <v>Austria</v>
          </cell>
        </row>
        <row r="15">
          <cell r="A15" t="str">
            <v>Azerbaijan</v>
          </cell>
        </row>
        <row r="16">
          <cell r="A16" t="str">
            <v>Bahamas</v>
          </cell>
        </row>
        <row r="17">
          <cell r="A17" t="str">
            <v>Bahrain</v>
          </cell>
        </row>
        <row r="18">
          <cell r="A18" t="str">
            <v>Bangladesh</v>
          </cell>
        </row>
        <row r="19">
          <cell r="A19" t="str">
            <v>Barbados</v>
          </cell>
        </row>
        <row r="20">
          <cell r="A20" t="str">
            <v>Belarus</v>
          </cell>
        </row>
        <row r="21">
          <cell r="A21" t="str">
            <v>Belgium</v>
          </cell>
        </row>
        <row r="22">
          <cell r="A22" t="str">
            <v>Belgium-Luxembourg</v>
          </cell>
        </row>
        <row r="23">
          <cell r="A23" t="str">
            <v>Belize</v>
          </cell>
        </row>
        <row r="24">
          <cell r="A24" t="str">
            <v>Benin</v>
          </cell>
        </row>
        <row r="25">
          <cell r="A25" t="str">
            <v>Bermuda</v>
          </cell>
        </row>
        <row r="26">
          <cell r="A26" t="str">
            <v>Bhutan</v>
          </cell>
        </row>
        <row r="27">
          <cell r="A27" t="str">
            <v>Bolivia</v>
          </cell>
        </row>
        <row r="28">
          <cell r="A28" t="str">
            <v>Bosnia and Herzegovina</v>
          </cell>
        </row>
        <row r="29">
          <cell r="A29" t="str">
            <v>Botswana</v>
          </cell>
        </row>
        <row r="30">
          <cell r="A30" t="str">
            <v>Brazil</v>
          </cell>
        </row>
        <row r="31">
          <cell r="A31" t="str">
            <v>British Virgin Islands</v>
          </cell>
        </row>
        <row r="32">
          <cell r="A32" t="str">
            <v>Brunei Darussalam</v>
          </cell>
        </row>
        <row r="33">
          <cell r="A33" t="str">
            <v>Bulgaria</v>
          </cell>
        </row>
        <row r="34">
          <cell r="A34" t="str">
            <v>Burkina Faso</v>
          </cell>
        </row>
        <row r="35">
          <cell r="A35" t="str">
            <v>Burundi</v>
          </cell>
        </row>
        <row r="36">
          <cell r="A36" t="str">
            <v>Cambodia</v>
          </cell>
        </row>
        <row r="37">
          <cell r="A37" t="str">
            <v>Cameroon</v>
          </cell>
        </row>
        <row r="38">
          <cell r="A38" t="str">
            <v>Canada</v>
          </cell>
        </row>
        <row r="39">
          <cell r="A39" t="str">
            <v>Cape Verde</v>
          </cell>
        </row>
        <row r="40">
          <cell r="A40" t="str">
            <v>Cayman Islands</v>
          </cell>
        </row>
        <row r="41">
          <cell r="A41" t="str">
            <v>Central African Republic</v>
          </cell>
        </row>
        <row r="42">
          <cell r="A42" t="str">
            <v>Chad</v>
          </cell>
        </row>
        <row r="43">
          <cell r="A43" t="str">
            <v>Channel Islands</v>
          </cell>
        </row>
        <row r="44">
          <cell r="A44" t="str">
            <v>Chile</v>
          </cell>
        </row>
        <row r="45">
          <cell r="A45" t="str">
            <v>China</v>
          </cell>
        </row>
        <row r="46">
          <cell r="A46" t="str">
            <v>China, Hong Kong SAR</v>
          </cell>
        </row>
        <row r="47">
          <cell r="A47" t="str">
            <v>China, Macao SAR</v>
          </cell>
        </row>
        <row r="48">
          <cell r="A48" t="str">
            <v>Christmas Island</v>
          </cell>
        </row>
        <row r="49">
          <cell r="A49" t="str">
            <v>Cocos Island</v>
          </cell>
        </row>
        <row r="50">
          <cell r="A50" t="str">
            <v>Colombia</v>
          </cell>
        </row>
        <row r="51">
          <cell r="A51" t="str">
            <v>Comoros</v>
          </cell>
        </row>
        <row r="52">
          <cell r="A52" t="str">
            <v>Congo</v>
          </cell>
        </row>
        <row r="53">
          <cell r="A53" t="str">
            <v>Cook Islands</v>
          </cell>
        </row>
        <row r="54">
          <cell r="A54" t="str">
            <v>Costa Rica</v>
          </cell>
        </row>
        <row r="55">
          <cell r="A55" t="str">
            <v>Cote d'Ivoire</v>
          </cell>
        </row>
        <row r="56">
          <cell r="A56" t="str">
            <v>Croatia</v>
          </cell>
        </row>
        <row r="57">
          <cell r="A57" t="str">
            <v>Cuba</v>
          </cell>
        </row>
        <row r="58">
          <cell r="A58" t="str">
            <v>Cyprus</v>
          </cell>
        </row>
        <row r="59">
          <cell r="A59" t="str">
            <v>Czech Republic</v>
          </cell>
        </row>
        <row r="60">
          <cell r="A60" t="str">
            <v>Dem. Rep. of the Congo</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Faeroe Islands</v>
          </cell>
        </row>
        <row r="73">
          <cell r="A73" t="str">
            <v>Falkland Islands (Malvinas)</v>
          </cell>
        </row>
        <row r="74">
          <cell r="A74" t="str">
            <v>Fiji</v>
          </cell>
        </row>
        <row r="75">
          <cell r="A75" t="str">
            <v>Finland</v>
          </cell>
        </row>
        <row r="76">
          <cell r="A76" t="str">
            <v>France</v>
          </cell>
        </row>
        <row r="77">
          <cell r="A77" t="str">
            <v>French Guiana</v>
          </cell>
        </row>
        <row r="78">
          <cell r="A78" t="str">
            <v>French Polynesia</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Guinea</v>
          </cell>
        </row>
        <row r="92">
          <cell r="A92" t="str">
            <v>Guinea-Bissau</v>
          </cell>
        </row>
        <row r="93">
          <cell r="A93" t="str">
            <v>Guyana</v>
          </cell>
        </row>
        <row r="94">
          <cell r="A94" t="str">
            <v>Haiti</v>
          </cell>
        </row>
        <row r="95">
          <cell r="A95" t="str">
            <v>Holy See</v>
          </cell>
        </row>
        <row r="96">
          <cell r="A96" t="str">
            <v>Honduras</v>
          </cell>
        </row>
        <row r="97">
          <cell r="A97" t="str">
            <v>Hungary</v>
          </cell>
        </row>
        <row r="98">
          <cell r="A98" t="str">
            <v>Iceland</v>
          </cell>
        </row>
        <row r="99">
          <cell r="A99" t="str">
            <v>India</v>
          </cell>
        </row>
        <row r="100">
          <cell r="A100" t="str">
            <v>Indonesia</v>
          </cell>
        </row>
        <row r="101">
          <cell r="A101" t="str">
            <v>Iran (Islamic Republic of)</v>
          </cell>
        </row>
        <row r="102">
          <cell r="A102" t="str">
            <v>Iraq</v>
          </cell>
        </row>
        <row r="103">
          <cell r="A103" t="str">
            <v>Ireland</v>
          </cell>
        </row>
        <row r="104">
          <cell r="A104" t="str">
            <v>Isle of Man</v>
          </cell>
        </row>
        <row r="105">
          <cell r="A105" t="str">
            <v>Israel</v>
          </cell>
        </row>
        <row r="106">
          <cell r="A106" t="str">
            <v>Italy</v>
          </cell>
        </row>
        <row r="107">
          <cell r="A107" t="str">
            <v>Jamaica</v>
          </cell>
        </row>
        <row r="108">
          <cell r="A108" t="str">
            <v>Japan</v>
          </cell>
        </row>
        <row r="109">
          <cell r="A109" t="str">
            <v>Jordan</v>
          </cell>
        </row>
        <row r="110">
          <cell r="A110" t="str">
            <v>Kazakhstan</v>
          </cell>
        </row>
        <row r="111">
          <cell r="A111" t="str">
            <v>Kenya</v>
          </cell>
        </row>
        <row r="112">
          <cell r="A112" t="str">
            <v>Kiribati</v>
          </cell>
        </row>
        <row r="113">
          <cell r="A113" t="str">
            <v>Korea, Dem. People's Rep.</v>
          </cell>
        </row>
        <row r="114">
          <cell r="A114" t="str">
            <v>Korea, Republic of</v>
          </cell>
        </row>
        <row r="115">
          <cell r="A115" t="str">
            <v>Kuwait</v>
          </cell>
        </row>
        <row r="116">
          <cell r="A116" t="str">
            <v>Kyrgyzstan</v>
          </cell>
        </row>
        <row r="117">
          <cell r="A117" t="str">
            <v>Lao People's Dem. Rep.</v>
          </cell>
        </row>
        <row r="118">
          <cell r="A118" t="str">
            <v>Latvia</v>
          </cell>
        </row>
        <row r="119">
          <cell r="A119" t="str">
            <v>Lebanon</v>
          </cell>
        </row>
        <row r="120">
          <cell r="A120" t="str">
            <v>Lesotho</v>
          </cell>
        </row>
        <row r="121">
          <cell r="A121" t="str">
            <v>Liberia</v>
          </cell>
        </row>
        <row r="122">
          <cell r="A122" t="str">
            <v>Libyan Arab Jamahiriya</v>
          </cell>
        </row>
        <row r="123">
          <cell r="A123" t="str">
            <v>Liechtenstein</v>
          </cell>
        </row>
        <row r="124">
          <cell r="A124" t="str">
            <v>Lithuania</v>
          </cell>
        </row>
        <row r="125">
          <cell r="A125" t="str">
            <v>Luxembourg</v>
          </cell>
        </row>
        <row r="126">
          <cell r="A126" t="str">
            <v>Madagascar</v>
          </cell>
        </row>
        <row r="127">
          <cell r="A127" t="str">
            <v>Malawi</v>
          </cell>
        </row>
        <row r="128">
          <cell r="A128" t="str">
            <v>Malaysia</v>
          </cell>
        </row>
        <row r="129">
          <cell r="A129" t="str">
            <v>Maldives</v>
          </cell>
        </row>
        <row r="130">
          <cell r="A130" t="str">
            <v>Mali</v>
          </cell>
        </row>
        <row r="131">
          <cell r="A131" t="str">
            <v>Malta</v>
          </cell>
        </row>
        <row r="132">
          <cell r="A132" t="str">
            <v>Marshall Islands</v>
          </cell>
        </row>
        <row r="133">
          <cell r="A133" t="str">
            <v>Martinique</v>
          </cell>
        </row>
        <row r="134">
          <cell r="A134" t="str">
            <v>Mauritania</v>
          </cell>
        </row>
        <row r="135">
          <cell r="A135" t="str">
            <v>Mauritius</v>
          </cell>
        </row>
        <row r="136">
          <cell r="A136" t="str">
            <v>Mexico</v>
          </cell>
        </row>
        <row r="137">
          <cell r="A137" t="str">
            <v>Micronesia, Federated States of</v>
          </cell>
        </row>
        <row r="138">
          <cell r="A138" t="str">
            <v>Monaco</v>
          </cell>
        </row>
        <row r="139">
          <cell r="A139" t="str">
            <v>Mongolia</v>
          </cell>
        </row>
        <row r="140">
          <cell r="A140" t="str">
            <v>Montenegro</v>
          </cell>
        </row>
        <row r="141">
          <cell r="A141" t="str">
            <v>Montserrat</v>
          </cell>
        </row>
        <row r="142">
          <cell r="A142" t="str">
            <v>Morocco</v>
          </cell>
        </row>
        <row r="143">
          <cell r="A143" t="str">
            <v>Mozambique</v>
          </cell>
        </row>
        <row r="144">
          <cell r="A144" t="str">
            <v>Myanmar</v>
          </cell>
        </row>
        <row r="145">
          <cell r="A145" t="str">
            <v>Namibia</v>
          </cell>
        </row>
        <row r="146">
          <cell r="A146" t="str">
            <v>Nauru</v>
          </cell>
        </row>
        <row r="147">
          <cell r="A147" t="str">
            <v>Nepal</v>
          </cell>
        </row>
        <row r="148">
          <cell r="A148" t="str">
            <v>Netherlands</v>
          </cell>
        </row>
        <row r="149">
          <cell r="A149" t="str">
            <v>Netherlands Antilles</v>
          </cell>
        </row>
        <row r="150">
          <cell r="A150" t="str">
            <v>New Caledonia</v>
          </cell>
        </row>
        <row r="151">
          <cell r="A151" t="str">
            <v>New Zealand</v>
          </cell>
        </row>
        <row r="152">
          <cell r="A152" t="str">
            <v>Nicaragua</v>
          </cell>
        </row>
        <row r="153">
          <cell r="A153" t="str">
            <v>Niger</v>
          </cell>
        </row>
        <row r="154">
          <cell r="A154" t="str">
            <v>Nigeria</v>
          </cell>
        </row>
        <row r="155">
          <cell r="A155" t="str">
            <v>Niue</v>
          </cell>
        </row>
        <row r="156">
          <cell r="A156" t="str">
            <v>Norfolk Island</v>
          </cell>
        </row>
        <row r="157">
          <cell r="A157" t="str">
            <v>Northern Mariana Islands</v>
          </cell>
        </row>
        <row r="158">
          <cell r="A158" t="str">
            <v>Norway</v>
          </cell>
        </row>
        <row r="159">
          <cell r="A159" t="str">
            <v>Oman</v>
          </cell>
        </row>
        <row r="160">
          <cell r="A160" t="str">
            <v>Pakistan</v>
          </cell>
        </row>
        <row r="161">
          <cell r="A161" t="str">
            <v>Palau</v>
          </cell>
        </row>
        <row r="162">
          <cell r="A162" t="str">
            <v>Palestine</v>
          </cell>
        </row>
        <row r="163">
          <cell r="A163" t="str">
            <v>Panama</v>
          </cell>
        </row>
        <row r="164">
          <cell r="A164" t="str">
            <v>Papua New Guinea</v>
          </cell>
        </row>
        <row r="165">
          <cell r="A165" t="str">
            <v>Paraguay</v>
          </cell>
        </row>
        <row r="166">
          <cell r="A166" t="str">
            <v>Peru</v>
          </cell>
        </row>
        <row r="167">
          <cell r="A167" t="str">
            <v>Philippines</v>
          </cell>
        </row>
        <row r="168">
          <cell r="A168" t="str">
            <v>Pitcairn</v>
          </cell>
        </row>
        <row r="169">
          <cell r="A169" t="str">
            <v>Poland</v>
          </cell>
        </row>
        <row r="170">
          <cell r="A170" t="str">
            <v>Portugal</v>
          </cell>
        </row>
        <row r="171">
          <cell r="A171" t="str">
            <v>Puerto Rico</v>
          </cell>
        </row>
        <row r="172">
          <cell r="A172" t="str">
            <v>Qatar</v>
          </cell>
        </row>
        <row r="173">
          <cell r="A173" t="str">
            <v>Republic of Moldova</v>
          </cell>
        </row>
        <row r="174">
          <cell r="A174" t="str">
            <v>Réunion</v>
          </cell>
        </row>
        <row r="175">
          <cell r="A175" t="str">
            <v>Romania</v>
          </cell>
        </row>
        <row r="176">
          <cell r="A176" t="str">
            <v>Russian Federation</v>
          </cell>
        </row>
        <row r="177">
          <cell r="A177" t="str">
            <v>Rwanda</v>
          </cell>
        </row>
        <row r="178">
          <cell r="A178" t="str">
            <v>Saint Helena</v>
          </cell>
        </row>
        <row r="179">
          <cell r="A179" t="str">
            <v>Saint Kitts and Nevis</v>
          </cell>
        </row>
        <row r="180">
          <cell r="A180" t="str">
            <v>Saint Lucia</v>
          </cell>
        </row>
        <row r="181">
          <cell r="A181" t="str">
            <v>Saint Pierre and Miquelon</v>
          </cell>
        </row>
        <row r="182">
          <cell r="A182" t="str">
            <v>Samoa</v>
          </cell>
        </row>
        <row r="183">
          <cell r="A183" t="str">
            <v>San Marino</v>
          </cell>
        </row>
        <row r="184">
          <cell r="A184" t="str">
            <v>Sao Tome and Principe</v>
          </cell>
        </row>
        <row r="185">
          <cell r="A185" t="str">
            <v>Saudi Arabia</v>
          </cell>
        </row>
        <row r="186">
          <cell r="A186" t="str">
            <v>Senegal</v>
          </cell>
        </row>
        <row r="187">
          <cell r="A187" t="str">
            <v>Serbia</v>
          </cell>
        </row>
        <row r="188">
          <cell r="A188" t="str">
            <v>Serbia and Montenegro</v>
          </cell>
        </row>
        <row r="189">
          <cell r="A189" t="str">
            <v>Seychelles</v>
          </cell>
        </row>
        <row r="190">
          <cell r="A190" t="str">
            <v>Sierra Leone</v>
          </cell>
        </row>
        <row r="191">
          <cell r="A191" t="str">
            <v>Singapore</v>
          </cell>
        </row>
        <row r="192">
          <cell r="A192" t="str">
            <v>Slovakia</v>
          </cell>
        </row>
        <row r="193">
          <cell r="A193" t="str">
            <v>Slovenia</v>
          </cell>
        </row>
        <row r="194">
          <cell r="A194" t="str">
            <v>Solomon Islands</v>
          </cell>
        </row>
        <row r="195">
          <cell r="A195" t="str">
            <v>Somalia</v>
          </cell>
        </row>
        <row r="196">
          <cell r="A196" t="str">
            <v>South Africa</v>
          </cell>
        </row>
        <row r="197">
          <cell r="A197" t="str">
            <v>Spain</v>
          </cell>
        </row>
        <row r="198">
          <cell r="A198" t="str">
            <v>Sri Lanka</v>
          </cell>
        </row>
        <row r="199">
          <cell r="A199" t="str">
            <v>St. Vincent and the Grenadines</v>
          </cell>
        </row>
        <row r="200">
          <cell r="A200" t="str">
            <v>Sudan</v>
          </cell>
        </row>
        <row r="201">
          <cell r="A201" t="str">
            <v>Suriname</v>
          </cell>
        </row>
        <row r="202">
          <cell r="A202" t="str">
            <v>Svalbard and Jan Mayen Islands</v>
          </cell>
        </row>
        <row r="203">
          <cell r="A203" t="str">
            <v>Swaziland</v>
          </cell>
        </row>
        <row r="204">
          <cell r="A204" t="str">
            <v>Sweden</v>
          </cell>
        </row>
        <row r="205">
          <cell r="A205" t="str">
            <v>Switzerland</v>
          </cell>
        </row>
        <row r="206">
          <cell r="A206" t="str">
            <v>Syrian Arab Republic</v>
          </cell>
        </row>
        <row r="207">
          <cell r="A207" t="str">
            <v>Taiwan</v>
          </cell>
        </row>
        <row r="208">
          <cell r="A208" t="str">
            <v>Tajikistan</v>
          </cell>
        </row>
        <row r="209">
          <cell r="A209" t="str">
            <v>Thailand</v>
          </cell>
        </row>
        <row r="210">
          <cell r="A210" t="str">
            <v>The Former Yugoslav Rep. of  Macedonia</v>
          </cell>
        </row>
        <row r="211">
          <cell r="A211" t="str">
            <v>Timor-Leste</v>
          </cell>
        </row>
        <row r="212">
          <cell r="A212" t="str">
            <v>Togo</v>
          </cell>
        </row>
        <row r="213">
          <cell r="A213" t="str">
            <v>Tokelau</v>
          </cell>
        </row>
        <row r="214">
          <cell r="A214" t="str">
            <v>Tonga</v>
          </cell>
        </row>
        <row r="215">
          <cell r="A215" t="str">
            <v>Trinidad and Tobago</v>
          </cell>
        </row>
        <row r="216">
          <cell r="A216" t="str">
            <v>Tunisia</v>
          </cell>
        </row>
        <row r="217">
          <cell r="A217" t="str">
            <v>Turkey</v>
          </cell>
        </row>
        <row r="218">
          <cell r="A218" t="str">
            <v>Turkmenistan</v>
          </cell>
        </row>
        <row r="219">
          <cell r="A219" t="str">
            <v>Turks and Caicos Islands</v>
          </cell>
        </row>
        <row r="220">
          <cell r="A220" t="str">
            <v>Tuvalu</v>
          </cell>
        </row>
        <row r="221">
          <cell r="A221" t="str">
            <v>Uganda</v>
          </cell>
        </row>
        <row r="222">
          <cell r="A222" t="str">
            <v>Ukraine</v>
          </cell>
        </row>
        <row r="223">
          <cell r="A223" t="str">
            <v>United Arab Emirates</v>
          </cell>
        </row>
        <row r="224">
          <cell r="A224" t="str">
            <v>United Kingdom</v>
          </cell>
        </row>
        <row r="225">
          <cell r="A225" t="str">
            <v>United Rep. of Tanzania</v>
          </cell>
        </row>
        <row r="226">
          <cell r="A226" t="str">
            <v>United States</v>
          </cell>
        </row>
        <row r="227">
          <cell r="A227" t="str">
            <v>United States Virgin Islands</v>
          </cell>
        </row>
        <row r="228">
          <cell r="A228" t="str">
            <v>Uruguay</v>
          </cell>
        </row>
        <row r="229">
          <cell r="A229" t="str">
            <v>Uzbekistan</v>
          </cell>
        </row>
        <row r="230">
          <cell r="A230" t="str">
            <v>Vanuatu</v>
          </cell>
        </row>
        <row r="231">
          <cell r="A231" t="str">
            <v>Venezuela</v>
          </cell>
        </row>
        <row r="232">
          <cell r="A232" t="str">
            <v>Viet Nam</v>
          </cell>
        </row>
        <row r="233">
          <cell r="A233" t="str">
            <v>Wallis and Futuna Islands</v>
          </cell>
        </row>
        <row r="234">
          <cell r="A234" t="str">
            <v>Western Sahara</v>
          </cell>
        </row>
        <row r="235">
          <cell r="A235" t="str">
            <v>Yemen</v>
          </cell>
        </row>
        <row r="236">
          <cell r="A236" t="str">
            <v>Zambia</v>
          </cell>
        </row>
        <row r="237">
          <cell r="A237" t="str">
            <v>Zimbabwe</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unstats.un.org/unsd/environment/questionnaire.htm" TargetMode="External"/><Relationship Id="rId1" Type="http://schemas.openxmlformats.org/officeDocument/2006/relationships/hyperlink" Target="http://unstats.un.org/unsd/environment/questionnaire2013.htm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R95"/>
  <sheetViews>
    <sheetView tabSelected="1" zoomScale="85" zoomScaleNormal="85" workbookViewId="0">
      <pane ySplit="31" topLeftCell="A32" activePane="bottomLeft" state="frozenSplit"/>
      <selection pane="bottomLeft" activeCell="B32" sqref="B32"/>
    </sheetView>
  </sheetViews>
  <sheetFormatPr defaultColWidth="9.109375" defaultRowHeight="13.2" x14ac:dyDescent="0.25"/>
  <cols>
    <col min="1" max="1" width="2.6640625" style="1" customWidth="1"/>
    <col min="2" max="2" width="18" style="1" customWidth="1"/>
    <col min="3" max="3" width="6.6640625" style="2" customWidth="1"/>
    <col min="4" max="4" width="2.6640625" style="3" customWidth="1"/>
    <col min="5" max="5" width="6.6640625" style="2" customWidth="1"/>
    <col min="6" max="6" width="2.6640625" style="3" customWidth="1"/>
    <col min="7" max="7" width="6.6640625" style="2" customWidth="1"/>
    <col min="8" max="8" width="2.6640625" style="3" customWidth="1"/>
    <col min="9" max="9" width="6.6640625" style="2" customWidth="1"/>
    <col min="10" max="10" width="2.6640625" style="3" customWidth="1"/>
    <col min="11" max="11" width="6.6640625" style="2" customWidth="1"/>
    <col min="12" max="12" width="2.6640625" style="3" customWidth="1"/>
    <col min="13" max="13" width="6.6640625" style="2" customWidth="1"/>
    <col min="14" max="14" width="2.6640625" style="3" customWidth="1"/>
    <col min="15" max="15" width="6.6640625" style="2" customWidth="1"/>
    <col min="16" max="16" width="2.6640625" style="3" customWidth="1"/>
    <col min="17" max="17" width="6.6640625" style="2" customWidth="1"/>
    <col min="18" max="18" width="2.6640625" style="3" customWidth="1"/>
    <col min="19" max="19" width="6.6640625" style="2" customWidth="1"/>
    <col min="20" max="20" width="2.6640625" style="3" customWidth="1"/>
    <col min="21" max="21" width="6.6640625" style="2" customWidth="1"/>
    <col min="22" max="22" width="2.6640625" style="3" customWidth="1"/>
    <col min="23" max="23" width="6.6640625" style="2" customWidth="1"/>
    <col min="24" max="24" width="2.6640625" style="3" customWidth="1"/>
    <col min="25" max="25" width="6.6640625" style="2" customWidth="1"/>
    <col min="26" max="26" width="2.6640625" style="3" customWidth="1"/>
    <col min="27" max="27" width="6.6640625" style="3" customWidth="1"/>
    <col min="28" max="28" width="2.6640625" style="3" customWidth="1"/>
    <col min="29" max="29" width="6.6640625" style="3" customWidth="1"/>
    <col min="30" max="30" width="2.6640625" style="3" customWidth="1"/>
    <col min="31" max="31" width="6.6640625" style="3" customWidth="1"/>
    <col min="32" max="32" width="2.6640625" style="3" customWidth="1"/>
    <col min="33" max="33" width="6.6640625" style="3" customWidth="1"/>
    <col min="34" max="34" width="2.6640625" style="3" customWidth="1"/>
    <col min="35" max="35" width="6.6640625" style="3" customWidth="1"/>
    <col min="36" max="36" width="2.6640625" style="3" customWidth="1"/>
    <col min="37" max="37" width="6.6640625" style="2" customWidth="1"/>
    <col min="38" max="38" width="2.6640625" style="3" customWidth="1"/>
    <col min="39" max="39" width="6.6640625" style="3" customWidth="1"/>
    <col min="40" max="40" width="2.6640625" style="3" customWidth="1"/>
    <col min="41" max="16384" width="9.109375" style="1"/>
  </cols>
  <sheetData>
    <row r="1" spans="2:41" hidden="1" x14ac:dyDescent="0.25"/>
    <row r="2" spans="2:41" s="8" customFormat="1" ht="6.75" customHeight="1" x14ac:dyDescent="0.25">
      <c r="B2" s="4"/>
      <c r="C2" s="5"/>
      <c r="D2" s="5"/>
      <c r="E2" s="6"/>
      <c r="F2" s="5"/>
      <c r="G2" s="5"/>
      <c r="H2" s="5"/>
      <c r="I2" s="4"/>
      <c r="J2" s="5"/>
      <c r="K2" s="7"/>
      <c r="L2" s="5"/>
      <c r="M2" s="4"/>
      <c r="N2" s="5"/>
      <c r="O2" s="5"/>
      <c r="P2" s="5"/>
      <c r="Q2" s="4"/>
      <c r="R2" s="5"/>
      <c r="S2" s="7"/>
      <c r="T2" s="5"/>
      <c r="U2" s="4"/>
      <c r="V2" s="5"/>
      <c r="W2" s="4"/>
      <c r="X2" s="5"/>
      <c r="Y2" s="4"/>
      <c r="Z2" s="5"/>
      <c r="AA2" s="5"/>
      <c r="AB2" s="5"/>
      <c r="AC2" s="5"/>
      <c r="AD2" s="5"/>
      <c r="AE2" s="5"/>
      <c r="AF2" s="5"/>
      <c r="AG2" s="5"/>
      <c r="AH2" s="5"/>
      <c r="AI2" s="5"/>
      <c r="AJ2" s="5"/>
      <c r="AK2" s="4"/>
      <c r="AL2" s="5"/>
      <c r="AM2" s="5"/>
      <c r="AN2" s="5"/>
    </row>
    <row r="3" spans="2:41" s="14" customFormat="1" ht="19.2" x14ac:dyDescent="0.35">
      <c r="B3" s="9" t="s">
        <v>0</v>
      </c>
      <c r="C3" s="10"/>
      <c r="D3" s="10"/>
      <c r="E3" s="11"/>
      <c r="F3" s="10"/>
      <c r="G3" s="10"/>
      <c r="H3" s="10"/>
      <c r="I3" s="12"/>
      <c r="J3" s="10"/>
      <c r="K3" s="13"/>
      <c r="L3" s="10"/>
      <c r="M3" s="12"/>
      <c r="N3" s="10"/>
      <c r="O3" s="10"/>
      <c r="P3" s="10"/>
      <c r="Q3" s="12"/>
      <c r="R3" s="10"/>
      <c r="S3" s="13"/>
      <c r="T3" s="10"/>
      <c r="U3" s="12"/>
      <c r="V3" s="10"/>
      <c r="W3" s="12"/>
      <c r="X3" s="10"/>
      <c r="Y3" s="12"/>
      <c r="Z3" s="10"/>
      <c r="AA3" s="10"/>
      <c r="AB3" s="10"/>
      <c r="AC3" s="10"/>
      <c r="AD3" s="10"/>
      <c r="AE3" s="10"/>
      <c r="AF3" s="10"/>
      <c r="AG3" s="10"/>
      <c r="AH3" s="10"/>
      <c r="AI3" s="10"/>
      <c r="AJ3" s="10"/>
      <c r="AK3" s="12"/>
      <c r="AL3" s="10"/>
      <c r="AM3" s="10"/>
      <c r="AN3" s="10"/>
    </row>
    <row r="4" spans="2:41" s="14" customFormat="1" ht="7.5" customHeight="1" x14ac:dyDescent="0.25">
      <c r="B4" s="15"/>
      <c r="C4" s="10"/>
      <c r="D4" s="10"/>
      <c r="E4" s="11"/>
      <c r="F4" s="10"/>
      <c r="G4" s="10"/>
      <c r="H4" s="10"/>
      <c r="I4" s="12"/>
      <c r="J4" s="10"/>
      <c r="K4" s="13"/>
      <c r="L4" s="10"/>
      <c r="M4" s="12"/>
      <c r="N4" s="10"/>
      <c r="O4" s="10"/>
      <c r="P4" s="10"/>
      <c r="Q4" s="12"/>
      <c r="R4" s="10"/>
      <c r="S4" s="13"/>
      <c r="T4" s="10"/>
      <c r="U4" s="12"/>
      <c r="V4" s="10"/>
      <c r="W4" s="12"/>
      <c r="X4" s="10"/>
      <c r="Y4" s="12"/>
      <c r="Z4" s="10"/>
      <c r="AA4" s="10"/>
      <c r="AB4" s="10"/>
      <c r="AC4" s="10"/>
      <c r="AD4" s="10"/>
      <c r="AE4" s="10"/>
      <c r="AF4" s="10"/>
      <c r="AG4" s="10"/>
      <c r="AH4" s="10"/>
      <c r="AI4" s="10"/>
      <c r="AJ4" s="10"/>
      <c r="AK4" s="12"/>
      <c r="AL4" s="10"/>
      <c r="AM4" s="10"/>
      <c r="AN4" s="10"/>
    </row>
    <row r="5" spans="2:41" s="14" customFormat="1" ht="16.8" x14ac:dyDescent="0.3">
      <c r="B5" s="16" t="s">
        <v>1</v>
      </c>
      <c r="C5" s="10"/>
      <c r="D5" s="10"/>
      <c r="E5" s="11"/>
      <c r="F5" s="10"/>
      <c r="G5" s="17"/>
      <c r="H5" s="10"/>
      <c r="I5" s="12"/>
      <c r="J5" s="18"/>
      <c r="K5" s="19"/>
      <c r="L5" s="20"/>
      <c r="M5" s="19"/>
      <c r="N5" s="19"/>
      <c r="O5" s="17"/>
      <c r="P5" s="10"/>
      <c r="Q5" s="12"/>
      <c r="R5" s="18"/>
      <c r="S5" s="19"/>
      <c r="T5" s="12"/>
      <c r="U5" s="19"/>
      <c r="V5" s="12"/>
      <c r="W5" s="21" t="s">
        <v>66</v>
      </c>
      <c r="X5" s="22"/>
      <c r="Y5" s="20"/>
      <c r="Z5" s="19"/>
      <c r="AA5" s="19"/>
      <c r="AB5" s="19"/>
      <c r="AC5" s="19"/>
      <c r="AD5" s="19"/>
      <c r="AE5" s="19"/>
      <c r="AF5" s="19"/>
      <c r="AG5" s="19"/>
      <c r="AH5" s="19"/>
      <c r="AI5" s="19"/>
      <c r="AJ5" s="19"/>
      <c r="AK5" s="23"/>
      <c r="AL5" s="23"/>
      <c r="AM5" s="23"/>
      <c r="AN5" s="23"/>
      <c r="AO5" s="24"/>
    </row>
    <row r="6" spans="2:41" s="14" customFormat="1" ht="8.25" customHeight="1" x14ac:dyDescent="0.3">
      <c r="B6" s="16"/>
      <c r="C6" s="10"/>
      <c r="D6" s="10"/>
      <c r="E6" s="11"/>
      <c r="F6" s="10"/>
      <c r="G6" s="17"/>
      <c r="H6" s="10"/>
      <c r="I6" s="12"/>
      <c r="J6" s="18"/>
      <c r="K6" s="19"/>
      <c r="L6" s="20"/>
      <c r="M6" s="19"/>
      <c r="N6" s="19"/>
      <c r="O6" s="17"/>
      <c r="P6" s="10"/>
      <c r="Q6" s="12"/>
      <c r="R6" s="18"/>
      <c r="S6" s="19"/>
      <c r="T6" s="12"/>
      <c r="U6" s="19"/>
      <c r="V6" s="21"/>
      <c r="W6" s="20"/>
      <c r="X6" s="22"/>
      <c r="Y6" s="20"/>
      <c r="Z6" s="19"/>
      <c r="AA6" s="19"/>
      <c r="AB6" s="19"/>
      <c r="AC6" s="19"/>
      <c r="AD6" s="19"/>
      <c r="AE6" s="19"/>
      <c r="AF6" s="19"/>
      <c r="AG6" s="19"/>
      <c r="AH6" s="19"/>
      <c r="AI6" s="19"/>
      <c r="AJ6" s="19"/>
      <c r="AK6" s="23"/>
      <c r="AL6" s="23"/>
      <c r="AM6" s="23"/>
      <c r="AN6" s="23"/>
      <c r="AO6" s="24"/>
    </row>
    <row r="7" spans="2:41" s="8" customFormat="1" ht="15.75" customHeight="1" x14ac:dyDescent="0.3">
      <c r="B7" s="25"/>
      <c r="C7" s="5"/>
      <c r="D7" s="5"/>
      <c r="E7" s="6"/>
      <c r="F7" s="5"/>
      <c r="G7" s="26" t="s">
        <v>2</v>
      </c>
      <c r="H7" s="5"/>
      <c r="I7" s="4"/>
      <c r="J7" s="27"/>
      <c r="K7" s="28"/>
      <c r="L7" s="29"/>
      <c r="M7" s="28"/>
      <c r="N7" s="28"/>
      <c r="O7" s="30"/>
      <c r="P7" s="5"/>
      <c r="Q7" s="10"/>
      <c r="R7" s="10"/>
      <c r="S7" s="156" t="s">
        <v>3</v>
      </c>
      <c r="T7" s="157"/>
      <c r="U7" s="157"/>
      <c r="V7" s="157"/>
      <c r="W7" s="158"/>
      <c r="X7" s="10"/>
      <c r="Y7" s="10"/>
      <c r="Z7" s="10"/>
      <c r="AA7" s="10"/>
      <c r="AB7" s="10"/>
      <c r="AC7" s="10"/>
      <c r="AD7" s="10"/>
      <c r="AE7" s="10"/>
      <c r="AF7" s="28"/>
      <c r="AG7" s="28"/>
      <c r="AH7" s="28"/>
      <c r="AI7" s="28"/>
      <c r="AJ7" s="28"/>
      <c r="AK7" s="31"/>
      <c r="AL7" s="31"/>
      <c r="AM7" s="31"/>
      <c r="AN7" s="31"/>
      <c r="AO7" s="32"/>
    </row>
    <row r="8" spans="2:41" s="14" customFormat="1" ht="9" customHeight="1" thickBot="1" x14ac:dyDescent="0.35">
      <c r="B8" s="16"/>
      <c r="C8" s="10"/>
      <c r="D8" s="10"/>
      <c r="E8" s="11"/>
      <c r="F8" s="10"/>
      <c r="G8" s="17"/>
      <c r="H8" s="10"/>
      <c r="I8" s="12"/>
      <c r="J8" s="18"/>
      <c r="K8" s="19"/>
      <c r="L8" s="20"/>
      <c r="M8" s="19"/>
      <c r="N8" s="19"/>
      <c r="O8" s="17"/>
      <c r="P8" s="10"/>
      <c r="Q8" s="12"/>
      <c r="R8" s="18"/>
      <c r="S8" s="19"/>
      <c r="T8" s="12"/>
      <c r="U8" s="19"/>
      <c r="V8" s="21"/>
      <c r="W8" s="20"/>
      <c r="X8" s="22"/>
      <c r="Y8" s="20"/>
      <c r="Z8" s="19"/>
      <c r="AA8" s="19"/>
      <c r="AB8" s="19"/>
      <c r="AC8" s="19"/>
      <c r="AD8" s="19"/>
      <c r="AE8" s="19"/>
      <c r="AF8" s="19"/>
      <c r="AG8" s="19"/>
      <c r="AH8" s="19"/>
      <c r="AI8" s="19"/>
      <c r="AJ8" s="19"/>
      <c r="AK8" s="23"/>
      <c r="AL8" s="23"/>
      <c r="AM8" s="23"/>
      <c r="AN8" s="23"/>
      <c r="AO8" s="24"/>
    </row>
    <row r="9" spans="2:41" s="14" customFormat="1" ht="13.5" customHeight="1" x14ac:dyDescent="0.3">
      <c r="B9" s="16"/>
      <c r="C9" s="10"/>
      <c r="D9" s="10"/>
      <c r="E9" s="11"/>
      <c r="F9" s="10"/>
      <c r="G9" s="33"/>
      <c r="H9" s="34"/>
      <c r="I9" s="34"/>
      <c r="J9" s="34"/>
      <c r="K9" s="34"/>
      <c r="L9" s="34"/>
      <c r="M9" s="34"/>
      <c r="N9" s="35"/>
      <c r="O9" s="35"/>
      <c r="P9" s="35"/>
      <c r="Q9" s="36"/>
      <c r="R9" s="37"/>
      <c r="S9" s="37"/>
      <c r="T9" s="38"/>
      <c r="U9" s="39"/>
      <c r="V9" s="40"/>
      <c r="W9" s="41"/>
      <c r="X9" s="42"/>
      <c r="Y9" s="41"/>
      <c r="Z9" s="39"/>
      <c r="AA9" s="39"/>
      <c r="AB9" s="39"/>
      <c r="AC9" s="39"/>
      <c r="AD9" s="39"/>
      <c r="AE9" s="43"/>
      <c r="AF9" s="19"/>
      <c r="AG9" s="19"/>
      <c r="AH9" s="19"/>
      <c r="AI9" s="19"/>
      <c r="AJ9" s="19"/>
      <c r="AK9" s="23"/>
      <c r="AL9" s="23"/>
      <c r="AM9" s="23"/>
      <c r="AN9" s="23"/>
      <c r="AO9" s="24"/>
    </row>
    <row r="10" spans="2:41" s="14" customFormat="1" ht="13.5" customHeight="1" x14ac:dyDescent="0.3">
      <c r="B10" s="16"/>
      <c r="C10" s="10"/>
      <c r="D10" s="10"/>
      <c r="E10" s="11"/>
      <c r="F10" s="10"/>
      <c r="G10" s="44"/>
      <c r="H10" s="45"/>
      <c r="I10" s="45"/>
      <c r="J10" s="45"/>
      <c r="K10" s="45"/>
      <c r="L10" s="45"/>
      <c r="M10" s="45"/>
      <c r="N10" s="46"/>
      <c r="O10" s="46"/>
      <c r="P10" s="46"/>
      <c r="Q10" s="47"/>
      <c r="R10" s="48"/>
      <c r="S10" s="49"/>
      <c r="T10" s="50"/>
      <c r="U10" s="51"/>
      <c r="V10" s="52"/>
      <c r="W10" s="53"/>
      <c r="X10" s="54"/>
      <c r="Y10" s="53"/>
      <c r="Z10" s="51"/>
      <c r="AA10" s="51"/>
      <c r="AB10" s="51"/>
      <c r="AC10" s="51"/>
      <c r="AD10" s="51"/>
      <c r="AE10" s="55"/>
      <c r="AF10" s="19"/>
      <c r="AG10" s="19"/>
      <c r="AH10" s="19"/>
      <c r="AI10" s="19"/>
      <c r="AJ10" s="19"/>
      <c r="AK10" s="23"/>
      <c r="AL10" s="23"/>
      <c r="AM10" s="23"/>
      <c r="AN10" s="23"/>
      <c r="AO10" s="24"/>
    </row>
    <row r="11" spans="2:41" s="14" customFormat="1" ht="13.5" customHeight="1" x14ac:dyDescent="0.3">
      <c r="B11" s="16"/>
      <c r="C11" s="10"/>
      <c r="D11" s="10"/>
      <c r="E11" s="11"/>
      <c r="F11" s="10"/>
      <c r="G11" s="44"/>
      <c r="H11" s="45"/>
      <c r="I11" s="45"/>
      <c r="J11" s="45"/>
      <c r="K11" s="45"/>
      <c r="L11" s="45"/>
      <c r="M11" s="45"/>
      <c r="N11" s="46"/>
      <c r="O11" s="46"/>
      <c r="P11" s="46"/>
      <c r="Q11" s="47"/>
      <c r="R11" s="48"/>
      <c r="S11" s="49"/>
      <c r="T11" s="50"/>
      <c r="U11" s="51"/>
      <c r="V11" s="52"/>
      <c r="W11" s="53"/>
      <c r="X11" s="54"/>
      <c r="Y11" s="53"/>
      <c r="Z11" s="51"/>
      <c r="AA11" s="51"/>
      <c r="AB11" s="51"/>
      <c r="AC11" s="51"/>
      <c r="AD11" s="51"/>
      <c r="AE11" s="55"/>
      <c r="AF11" s="19"/>
      <c r="AG11" s="19"/>
      <c r="AH11" s="19"/>
      <c r="AI11" s="19"/>
      <c r="AJ11" s="19"/>
      <c r="AK11" s="23"/>
      <c r="AL11" s="23"/>
      <c r="AM11" s="23"/>
      <c r="AN11" s="23"/>
      <c r="AO11" s="24"/>
    </row>
    <row r="12" spans="2:41" s="14" customFormat="1" ht="13.5" customHeight="1" x14ac:dyDescent="0.3">
      <c r="B12" s="16"/>
      <c r="C12" s="10"/>
      <c r="D12" s="10"/>
      <c r="E12" s="11"/>
      <c r="F12" s="10"/>
      <c r="G12" s="44"/>
      <c r="H12" s="46"/>
      <c r="I12" s="56"/>
      <c r="J12" s="46"/>
      <c r="K12" s="46"/>
      <c r="L12" s="45"/>
      <c r="M12" s="45"/>
      <c r="N12" s="46"/>
      <c r="O12" s="46"/>
      <c r="P12" s="46"/>
      <c r="Q12" s="47"/>
      <c r="R12" s="48"/>
      <c r="S12" s="49"/>
      <c r="T12" s="50"/>
      <c r="U12" s="51"/>
      <c r="V12" s="52"/>
      <c r="W12" s="53"/>
      <c r="X12" s="54"/>
      <c r="Y12" s="53"/>
      <c r="Z12" s="51"/>
      <c r="AA12" s="51"/>
      <c r="AB12" s="51"/>
      <c r="AC12" s="51"/>
      <c r="AD12" s="51"/>
      <c r="AE12" s="55"/>
      <c r="AF12" s="19"/>
      <c r="AG12" s="19"/>
      <c r="AH12" s="19"/>
      <c r="AI12" s="19"/>
      <c r="AJ12" s="19"/>
      <c r="AK12" s="23"/>
      <c r="AL12" s="23"/>
      <c r="AM12" s="23"/>
      <c r="AN12" s="23"/>
      <c r="AO12" s="24"/>
    </row>
    <row r="13" spans="2:41" s="14" customFormat="1" ht="13.5" customHeight="1" x14ac:dyDescent="0.3">
      <c r="B13" s="16"/>
      <c r="C13" s="10"/>
      <c r="D13" s="10"/>
      <c r="E13" s="11"/>
      <c r="F13" s="10"/>
      <c r="G13" s="44"/>
      <c r="H13" s="45"/>
      <c r="I13" s="45"/>
      <c r="J13" s="45"/>
      <c r="K13" s="45"/>
      <c r="L13" s="45"/>
      <c r="M13" s="45"/>
      <c r="N13" s="46"/>
      <c r="O13" s="46"/>
      <c r="P13" s="46"/>
      <c r="Q13" s="47"/>
      <c r="R13" s="48"/>
      <c r="S13" s="49"/>
      <c r="T13" s="50"/>
      <c r="U13" s="51"/>
      <c r="V13" s="52"/>
      <c r="W13" s="53"/>
      <c r="X13" s="54"/>
      <c r="Y13" s="53"/>
      <c r="Z13" s="51"/>
      <c r="AA13" s="51"/>
      <c r="AB13" s="51"/>
      <c r="AC13" s="51"/>
      <c r="AD13" s="51"/>
      <c r="AE13" s="55"/>
      <c r="AF13" s="19"/>
      <c r="AG13" s="19"/>
      <c r="AH13" s="19"/>
      <c r="AI13" s="19"/>
      <c r="AJ13" s="19"/>
      <c r="AK13" s="23"/>
      <c r="AL13" s="23"/>
      <c r="AM13" s="23"/>
      <c r="AN13" s="23"/>
      <c r="AO13" s="24"/>
    </row>
    <row r="14" spans="2:41" s="14" customFormat="1" ht="13.5" customHeight="1" x14ac:dyDescent="0.3">
      <c r="B14" s="16"/>
      <c r="C14" s="10"/>
      <c r="D14" s="10"/>
      <c r="E14" s="11"/>
      <c r="F14" s="10"/>
      <c r="G14" s="44"/>
      <c r="H14" s="45"/>
      <c r="I14" s="45"/>
      <c r="J14" s="45"/>
      <c r="K14" s="45"/>
      <c r="L14" s="45"/>
      <c r="M14" s="45"/>
      <c r="N14" s="46"/>
      <c r="O14" s="46"/>
      <c r="P14" s="46"/>
      <c r="Q14" s="47"/>
      <c r="R14" s="48"/>
      <c r="S14" s="49"/>
      <c r="T14" s="50"/>
      <c r="U14" s="51"/>
      <c r="V14" s="52"/>
      <c r="W14" s="53"/>
      <c r="X14" s="54"/>
      <c r="Y14" s="53"/>
      <c r="Z14" s="51"/>
      <c r="AA14" s="51"/>
      <c r="AB14" s="51"/>
      <c r="AC14" s="51"/>
      <c r="AD14" s="51"/>
      <c r="AE14" s="55"/>
      <c r="AF14" s="19"/>
      <c r="AG14" s="19"/>
      <c r="AH14" s="19"/>
      <c r="AI14" s="19"/>
      <c r="AJ14" s="19"/>
      <c r="AK14" s="23"/>
      <c r="AL14" s="23"/>
      <c r="AM14" s="23"/>
      <c r="AN14" s="23"/>
      <c r="AO14" s="24"/>
    </row>
    <row r="15" spans="2:41" s="14" customFormat="1" ht="13.5" customHeight="1" x14ac:dyDescent="0.3">
      <c r="B15" s="16"/>
      <c r="C15" s="10"/>
      <c r="D15" s="10"/>
      <c r="E15" s="11"/>
      <c r="F15" s="10"/>
      <c r="G15" s="44"/>
      <c r="H15" s="45"/>
      <c r="I15" s="45"/>
      <c r="J15" s="45"/>
      <c r="K15" s="45"/>
      <c r="L15" s="45"/>
      <c r="M15" s="45"/>
      <c r="N15" s="46"/>
      <c r="O15" s="46"/>
      <c r="P15" s="46"/>
      <c r="Q15" s="47"/>
      <c r="R15" s="48"/>
      <c r="S15" s="49"/>
      <c r="T15" s="50"/>
      <c r="U15" s="51"/>
      <c r="V15" s="52"/>
      <c r="W15" s="53"/>
      <c r="X15" s="54"/>
      <c r="Y15" s="53"/>
      <c r="Z15" s="51"/>
      <c r="AA15" s="51"/>
      <c r="AB15" s="51"/>
      <c r="AC15" s="51"/>
      <c r="AD15" s="51"/>
      <c r="AE15" s="55"/>
      <c r="AF15" s="19"/>
      <c r="AG15" s="19"/>
      <c r="AH15" s="19"/>
      <c r="AI15" s="19"/>
      <c r="AJ15" s="19"/>
      <c r="AK15" s="23"/>
      <c r="AL15" s="23"/>
      <c r="AM15" s="23"/>
      <c r="AN15" s="23"/>
      <c r="AO15" s="24"/>
    </row>
    <row r="16" spans="2:41" s="14" customFormat="1" ht="13.5" customHeight="1" x14ac:dyDescent="0.3">
      <c r="B16" s="16"/>
      <c r="C16" s="10"/>
      <c r="D16" s="10"/>
      <c r="E16" s="11"/>
      <c r="F16" s="10"/>
      <c r="G16" s="44"/>
      <c r="H16" s="45"/>
      <c r="I16" s="45"/>
      <c r="J16" s="45"/>
      <c r="K16" s="45"/>
      <c r="L16" s="45"/>
      <c r="M16" s="45"/>
      <c r="N16" s="46"/>
      <c r="O16" s="46"/>
      <c r="P16" s="46"/>
      <c r="Q16" s="47"/>
      <c r="R16" s="48"/>
      <c r="S16" s="49"/>
      <c r="T16" s="50"/>
      <c r="U16" s="51"/>
      <c r="V16" s="52"/>
      <c r="W16" s="53"/>
      <c r="X16" s="54"/>
      <c r="Y16" s="53"/>
      <c r="Z16" s="51"/>
      <c r="AA16" s="51"/>
      <c r="AB16" s="51"/>
      <c r="AC16" s="51"/>
      <c r="AD16" s="51"/>
      <c r="AE16" s="55"/>
      <c r="AF16" s="19"/>
      <c r="AG16" s="19"/>
      <c r="AH16" s="19"/>
      <c r="AI16" s="19"/>
      <c r="AJ16" s="19"/>
      <c r="AK16" s="23"/>
      <c r="AL16" s="23"/>
      <c r="AM16" s="23"/>
      <c r="AN16" s="23"/>
      <c r="AO16" s="24"/>
    </row>
    <row r="17" spans="1:41" s="14" customFormat="1" ht="13.5" customHeight="1" x14ac:dyDescent="0.3">
      <c r="B17" s="16"/>
      <c r="C17" s="10"/>
      <c r="D17" s="10"/>
      <c r="E17" s="11"/>
      <c r="F17" s="10"/>
      <c r="G17" s="44"/>
      <c r="H17" s="45"/>
      <c r="I17" s="45"/>
      <c r="J17" s="45"/>
      <c r="K17" s="45"/>
      <c r="L17" s="45"/>
      <c r="M17" s="45"/>
      <c r="N17" s="46"/>
      <c r="O17" s="46"/>
      <c r="P17" s="46"/>
      <c r="Q17" s="47"/>
      <c r="R17" s="48"/>
      <c r="S17" s="49"/>
      <c r="T17" s="50"/>
      <c r="U17" s="51"/>
      <c r="V17" s="52"/>
      <c r="W17" s="53"/>
      <c r="X17" s="54"/>
      <c r="Y17" s="53"/>
      <c r="Z17" s="51"/>
      <c r="AA17" s="51"/>
      <c r="AB17" s="51"/>
      <c r="AC17" s="51"/>
      <c r="AD17" s="51"/>
      <c r="AE17" s="55"/>
      <c r="AF17" s="19"/>
      <c r="AG17" s="19"/>
      <c r="AH17" s="19"/>
      <c r="AI17" s="19"/>
      <c r="AJ17" s="19"/>
      <c r="AK17" s="23"/>
      <c r="AL17" s="23"/>
      <c r="AM17" s="23"/>
      <c r="AN17" s="23"/>
      <c r="AO17" s="24"/>
    </row>
    <row r="18" spans="1:41" s="14" customFormat="1" ht="13.5" customHeight="1" x14ac:dyDescent="0.3">
      <c r="B18" s="16"/>
      <c r="C18" s="10"/>
      <c r="D18" s="10"/>
      <c r="E18" s="11"/>
      <c r="F18" s="10"/>
      <c r="G18" s="44"/>
      <c r="H18" s="45"/>
      <c r="I18" s="45"/>
      <c r="J18" s="45"/>
      <c r="K18" s="45"/>
      <c r="L18" s="45"/>
      <c r="M18" s="45"/>
      <c r="N18" s="46"/>
      <c r="O18" s="46"/>
      <c r="P18" s="46"/>
      <c r="Q18" s="47"/>
      <c r="R18" s="48"/>
      <c r="S18" s="49"/>
      <c r="T18" s="50"/>
      <c r="U18" s="51"/>
      <c r="V18" s="52"/>
      <c r="W18" s="53"/>
      <c r="X18" s="54"/>
      <c r="Y18" s="53"/>
      <c r="Z18" s="51"/>
      <c r="AA18" s="51"/>
      <c r="AB18" s="51"/>
      <c r="AC18" s="51"/>
      <c r="AD18" s="51"/>
      <c r="AE18" s="55"/>
      <c r="AF18" s="19"/>
      <c r="AG18" s="19"/>
      <c r="AH18" s="19"/>
      <c r="AI18" s="19"/>
      <c r="AJ18" s="19"/>
      <c r="AK18" s="23"/>
      <c r="AL18" s="23"/>
      <c r="AM18" s="23"/>
      <c r="AN18" s="23"/>
      <c r="AO18" s="24"/>
    </row>
    <row r="19" spans="1:41" s="14" customFormat="1" ht="13.5" customHeight="1" x14ac:dyDescent="0.3">
      <c r="B19" s="16"/>
      <c r="C19" s="10"/>
      <c r="D19" s="10"/>
      <c r="E19" s="11"/>
      <c r="F19" s="10"/>
      <c r="G19" s="44"/>
      <c r="H19" s="45"/>
      <c r="I19" s="45"/>
      <c r="J19" s="45"/>
      <c r="K19" s="45"/>
      <c r="L19" s="45"/>
      <c r="M19" s="45"/>
      <c r="N19" s="46"/>
      <c r="O19" s="46"/>
      <c r="P19" s="46"/>
      <c r="Q19" s="47"/>
      <c r="R19" s="48"/>
      <c r="S19" s="49"/>
      <c r="T19" s="50"/>
      <c r="U19" s="51"/>
      <c r="V19" s="52"/>
      <c r="W19" s="53"/>
      <c r="X19" s="54"/>
      <c r="Y19" s="53"/>
      <c r="Z19" s="51"/>
      <c r="AA19" s="51"/>
      <c r="AB19" s="51"/>
      <c r="AC19" s="51"/>
      <c r="AD19" s="51"/>
      <c r="AE19" s="55"/>
      <c r="AF19" s="19"/>
      <c r="AG19" s="19"/>
      <c r="AH19" s="19"/>
      <c r="AI19" s="19"/>
      <c r="AJ19" s="19"/>
      <c r="AK19" s="23"/>
      <c r="AL19" s="23"/>
      <c r="AM19" s="23"/>
      <c r="AN19" s="23"/>
      <c r="AO19" s="24"/>
    </row>
    <row r="20" spans="1:41" s="14" customFormat="1" ht="13.5" customHeight="1" x14ac:dyDescent="0.3">
      <c r="B20" s="16"/>
      <c r="C20" s="10"/>
      <c r="D20" s="10"/>
      <c r="E20" s="11"/>
      <c r="F20" s="10"/>
      <c r="G20" s="44"/>
      <c r="H20" s="45"/>
      <c r="I20" s="45"/>
      <c r="J20" s="45"/>
      <c r="K20" s="45"/>
      <c r="L20" s="45"/>
      <c r="M20" s="45"/>
      <c r="N20" s="46"/>
      <c r="O20" s="46"/>
      <c r="P20" s="46"/>
      <c r="Q20" s="47"/>
      <c r="R20" s="48"/>
      <c r="S20" s="49"/>
      <c r="T20" s="50"/>
      <c r="U20" s="51"/>
      <c r="V20" s="52"/>
      <c r="W20" s="53"/>
      <c r="X20" s="54"/>
      <c r="Y20" s="53"/>
      <c r="Z20" s="51"/>
      <c r="AA20" s="51"/>
      <c r="AB20" s="51"/>
      <c r="AC20" s="51"/>
      <c r="AD20" s="51"/>
      <c r="AE20" s="55"/>
      <c r="AF20" s="19"/>
      <c r="AG20" s="19"/>
      <c r="AH20" s="19"/>
      <c r="AI20" s="19"/>
      <c r="AJ20" s="19"/>
      <c r="AK20" s="23"/>
      <c r="AL20" s="23"/>
      <c r="AM20" s="23"/>
      <c r="AN20" s="23"/>
      <c r="AO20" s="24"/>
    </row>
    <row r="21" spans="1:41" s="14" customFormat="1" ht="13.5" customHeight="1" x14ac:dyDescent="0.3">
      <c r="B21" s="16"/>
      <c r="C21" s="10"/>
      <c r="D21" s="10"/>
      <c r="E21" s="11"/>
      <c r="F21" s="10"/>
      <c r="G21" s="44"/>
      <c r="H21" s="45"/>
      <c r="I21" s="45"/>
      <c r="J21" s="45"/>
      <c r="K21" s="45"/>
      <c r="L21" s="45"/>
      <c r="M21" s="45"/>
      <c r="N21" s="46"/>
      <c r="O21" s="46"/>
      <c r="P21" s="46"/>
      <c r="Q21" s="47"/>
      <c r="R21" s="48"/>
      <c r="S21" s="49"/>
      <c r="T21" s="50"/>
      <c r="U21" s="51"/>
      <c r="V21" s="52"/>
      <c r="W21" s="53"/>
      <c r="X21" s="54"/>
      <c r="Y21" s="53"/>
      <c r="Z21" s="51"/>
      <c r="AA21" s="51"/>
      <c r="AB21" s="51"/>
      <c r="AC21" s="51"/>
      <c r="AD21" s="51"/>
      <c r="AE21" s="55"/>
      <c r="AF21" s="19"/>
      <c r="AG21" s="19"/>
      <c r="AH21" s="19"/>
      <c r="AI21" s="19"/>
      <c r="AJ21" s="19"/>
      <c r="AK21" s="23"/>
      <c r="AL21" s="23"/>
      <c r="AM21" s="23"/>
      <c r="AN21" s="23"/>
      <c r="AO21" s="24"/>
    </row>
    <row r="22" spans="1:41" s="14" customFormat="1" ht="13.5" customHeight="1" x14ac:dyDescent="0.3">
      <c r="B22" s="16"/>
      <c r="C22" s="10"/>
      <c r="D22" s="10"/>
      <c r="E22" s="11"/>
      <c r="F22" s="10"/>
      <c r="G22" s="44"/>
      <c r="H22" s="45"/>
      <c r="I22" s="45"/>
      <c r="J22" s="45"/>
      <c r="K22" s="45"/>
      <c r="L22" s="45"/>
      <c r="M22" s="45"/>
      <c r="N22" s="46"/>
      <c r="O22" s="46"/>
      <c r="P22" s="46"/>
      <c r="Q22" s="47"/>
      <c r="R22" s="48"/>
      <c r="S22" s="49"/>
      <c r="T22" s="50"/>
      <c r="U22" s="51"/>
      <c r="V22" s="52"/>
      <c r="W22" s="53"/>
      <c r="X22" s="54"/>
      <c r="Y22" s="53"/>
      <c r="Z22" s="51"/>
      <c r="AA22" s="51"/>
      <c r="AB22" s="51"/>
      <c r="AC22" s="51"/>
      <c r="AD22" s="51"/>
      <c r="AE22" s="55"/>
      <c r="AF22" s="19"/>
      <c r="AG22" s="19"/>
      <c r="AH22" s="19"/>
      <c r="AI22" s="19"/>
      <c r="AJ22" s="19"/>
      <c r="AK22" s="23"/>
      <c r="AL22" s="23"/>
      <c r="AM22" s="23"/>
      <c r="AN22" s="23"/>
      <c r="AO22" s="24"/>
    </row>
    <row r="23" spans="1:41" s="14" customFormat="1" ht="13.5" customHeight="1" x14ac:dyDescent="0.3">
      <c r="B23" s="16"/>
      <c r="C23" s="10"/>
      <c r="D23" s="10"/>
      <c r="E23" s="11"/>
      <c r="F23" s="10"/>
      <c r="G23" s="44"/>
      <c r="H23" s="45"/>
      <c r="I23" s="45"/>
      <c r="J23" s="45"/>
      <c r="K23" s="45"/>
      <c r="L23" s="45"/>
      <c r="M23" s="45"/>
      <c r="N23" s="46"/>
      <c r="O23" s="46"/>
      <c r="P23" s="46"/>
      <c r="Q23" s="47"/>
      <c r="R23" s="48"/>
      <c r="S23" s="49"/>
      <c r="T23" s="50"/>
      <c r="U23" s="51"/>
      <c r="V23" s="52"/>
      <c r="W23" s="53"/>
      <c r="X23" s="54"/>
      <c r="Y23" s="53"/>
      <c r="Z23" s="51"/>
      <c r="AA23" s="51"/>
      <c r="AB23" s="51"/>
      <c r="AC23" s="51"/>
      <c r="AD23" s="51"/>
      <c r="AE23" s="55"/>
      <c r="AF23" s="19"/>
      <c r="AG23" s="19"/>
      <c r="AH23" s="19"/>
      <c r="AI23" s="19"/>
      <c r="AJ23" s="19"/>
      <c r="AK23" s="23"/>
      <c r="AL23" s="23"/>
      <c r="AM23" s="23"/>
      <c r="AN23" s="23"/>
      <c r="AO23" s="24"/>
    </row>
    <row r="24" spans="1:41" s="14" customFormat="1" ht="13.5" customHeight="1" x14ac:dyDescent="0.3">
      <c r="B24" s="16"/>
      <c r="C24" s="10"/>
      <c r="D24" s="10"/>
      <c r="E24" s="11"/>
      <c r="F24" s="10"/>
      <c r="G24" s="57"/>
      <c r="H24" s="45"/>
      <c r="I24" s="45"/>
      <c r="J24" s="45"/>
      <c r="K24" s="45"/>
      <c r="L24" s="45"/>
      <c r="M24" s="45"/>
      <c r="N24" s="46"/>
      <c r="O24" s="46"/>
      <c r="P24" s="46"/>
      <c r="Q24" s="47"/>
      <c r="R24" s="48"/>
      <c r="S24" s="49"/>
      <c r="T24" s="50"/>
      <c r="U24" s="51"/>
      <c r="V24" s="52"/>
      <c r="W24" s="53"/>
      <c r="X24" s="54"/>
      <c r="Y24" s="53"/>
      <c r="Z24" s="51"/>
      <c r="AA24" s="51"/>
      <c r="AB24" s="51"/>
      <c r="AC24" s="51"/>
      <c r="AD24" s="51"/>
      <c r="AE24" s="55"/>
      <c r="AF24" s="19"/>
      <c r="AG24" s="19"/>
      <c r="AH24" s="19"/>
      <c r="AI24" s="19"/>
      <c r="AJ24" s="19"/>
      <c r="AK24" s="23"/>
      <c r="AL24" s="23"/>
      <c r="AM24" s="23"/>
      <c r="AN24" s="23"/>
      <c r="AO24" s="24"/>
    </row>
    <row r="25" spans="1:41" s="14" customFormat="1" ht="13.5" customHeight="1" thickBot="1" x14ac:dyDescent="0.35">
      <c r="B25" s="16"/>
      <c r="C25" s="10"/>
      <c r="D25" s="10"/>
      <c r="E25" s="11"/>
      <c r="F25" s="10"/>
      <c r="G25" s="58"/>
      <c r="H25" s="59"/>
      <c r="I25" s="59"/>
      <c r="J25" s="59"/>
      <c r="K25" s="59"/>
      <c r="L25" s="59"/>
      <c r="M25" s="59"/>
      <c r="N25" s="60"/>
      <c r="O25" s="60"/>
      <c r="P25" s="60"/>
      <c r="Q25" s="61"/>
      <c r="R25" s="59"/>
      <c r="S25" s="62"/>
      <c r="T25" s="63"/>
      <c r="U25" s="64"/>
      <c r="V25" s="65"/>
      <c r="W25" s="66"/>
      <c r="X25" s="67"/>
      <c r="Y25" s="66"/>
      <c r="Z25" s="64"/>
      <c r="AA25" s="64"/>
      <c r="AB25" s="64"/>
      <c r="AC25" s="64"/>
      <c r="AD25" s="64"/>
      <c r="AE25" s="68"/>
      <c r="AF25" s="19"/>
      <c r="AG25" s="19"/>
      <c r="AH25" s="19"/>
      <c r="AI25" s="19"/>
      <c r="AJ25" s="19"/>
      <c r="AK25" s="23"/>
      <c r="AL25" s="23"/>
      <c r="AM25" s="23"/>
      <c r="AN25" s="23"/>
      <c r="AO25" s="24"/>
    </row>
    <row r="26" spans="1:41" s="14" customFormat="1" ht="1.5" customHeight="1" x14ac:dyDescent="0.3">
      <c r="B26" s="16"/>
      <c r="C26" s="10"/>
      <c r="D26" s="10"/>
      <c r="E26" s="11"/>
      <c r="F26" s="10"/>
      <c r="G26" s="69"/>
      <c r="H26" s="69"/>
      <c r="I26" s="69"/>
      <c r="J26" s="69"/>
      <c r="K26" s="69"/>
      <c r="L26" s="69"/>
      <c r="M26" s="69"/>
      <c r="N26" s="70"/>
      <c r="O26" s="70"/>
      <c r="P26" s="70"/>
      <c r="Q26" s="70"/>
      <c r="R26" s="71"/>
      <c r="S26" s="72"/>
      <c r="T26" s="70"/>
      <c r="U26" s="73"/>
      <c r="V26" s="74"/>
      <c r="W26" s="75"/>
      <c r="X26" s="76"/>
      <c r="Y26" s="77"/>
      <c r="Z26" s="19"/>
      <c r="AA26" s="19"/>
      <c r="AB26" s="19"/>
      <c r="AC26" s="19"/>
      <c r="AD26" s="19"/>
      <c r="AE26" s="19"/>
      <c r="AF26" s="19"/>
      <c r="AG26" s="19"/>
      <c r="AH26" s="19"/>
      <c r="AI26" s="19"/>
      <c r="AJ26" s="19"/>
      <c r="AK26" s="23"/>
      <c r="AL26" s="23"/>
      <c r="AM26" s="23"/>
      <c r="AN26" s="23"/>
      <c r="AO26" s="24"/>
    </row>
    <row r="27" spans="1:41" s="14" customFormat="1" ht="10.5" customHeight="1" x14ac:dyDescent="0.3">
      <c r="B27" s="16"/>
      <c r="C27" s="10"/>
      <c r="D27" s="10"/>
      <c r="E27" s="11"/>
      <c r="F27" s="10"/>
      <c r="G27" s="17"/>
      <c r="H27" s="10"/>
      <c r="I27" s="12"/>
      <c r="J27" s="18"/>
      <c r="K27" s="19"/>
      <c r="L27" s="20"/>
      <c r="M27" s="19"/>
      <c r="N27" s="19"/>
      <c r="O27" s="17"/>
      <c r="P27" s="10"/>
      <c r="Q27" s="12"/>
      <c r="R27" s="18"/>
      <c r="S27" s="19"/>
      <c r="T27" s="12"/>
      <c r="U27" s="19"/>
      <c r="V27" s="21"/>
      <c r="W27" s="20"/>
      <c r="X27" s="22"/>
      <c r="Y27" s="20"/>
      <c r="Z27" s="19"/>
      <c r="AA27" s="19"/>
      <c r="AB27" s="19"/>
      <c r="AC27" s="19"/>
      <c r="AD27" s="19"/>
      <c r="AE27" s="19"/>
      <c r="AF27" s="19"/>
      <c r="AG27" s="19"/>
      <c r="AH27" s="19"/>
      <c r="AI27" s="19"/>
      <c r="AJ27" s="19"/>
      <c r="AK27" s="23"/>
      <c r="AL27" s="23"/>
      <c r="AM27" s="23"/>
      <c r="AN27" s="23"/>
      <c r="AO27" s="24"/>
    </row>
    <row r="28" spans="1:41" s="78" customFormat="1" ht="3" customHeight="1" x14ac:dyDescent="0.25">
      <c r="C28" s="79">
        <v>1990</v>
      </c>
      <c r="D28" s="80"/>
      <c r="E28" s="80">
        <v>1995</v>
      </c>
      <c r="F28" s="80"/>
      <c r="G28" s="80">
        <v>1996</v>
      </c>
      <c r="H28" s="80"/>
      <c r="I28" s="80">
        <v>1997</v>
      </c>
      <c r="J28" s="80"/>
      <c r="K28" s="80">
        <v>1998</v>
      </c>
      <c r="L28" s="80"/>
      <c r="M28" s="80">
        <v>1999</v>
      </c>
      <c r="N28" s="80"/>
      <c r="O28" s="80">
        <v>2000</v>
      </c>
      <c r="P28" s="80"/>
      <c r="Q28" s="81">
        <v>2001</v>
      </c>
      <c r="R28" s="82"/>
      <c r="S28" s="83">
        <v>2002</v>
      </c>
      <c r="T28" s="84"/>
      <c r="U28" s="85">
        <v>2003</v>
      </c>
      <c r="V28" s="86"/>
      <c r="W28" s="81">
        <v>2004</v>
      </c>
      <c r="X28" s="87"/>
      <c r="Y28" s="81">
        <v>2005</v>
      </c>
      <c r="Z28" s="83"/>
      <c r="AA28" s="83">
        <v>2006</v>
      </c>
      <c r="AB28" s="83"/>
      <c r="AC28" s="83">
        <v>2007</v>
      </c>
      <c r="AD28" s="83"/>
      <c r="AE28" s="83">
        <v>2008</v>
      </c>
      <c r="AF28" s="83"/>
      <c r="AG28" s="83">
        <v>2009</v>
      </c>
      <c r="AH28" s="83"/>
      <c r="AI28" s="83">
        <v>2010</v>
      </c>
      <c r="AJ28" s="83"/>
      <c r="AK28" s="88">
        <v>2011</v>
      </c>
      <c r="AL28" s="88"/>
      <c r="AM28" s="88">
        <v>2012</v>
      </c>
      <c r="AN28" s="88"/>
      <c r="AO28" s="89"/>
    </row>
    <row r="29" spans="1:41" s="78" customFormat="1" ht="4.5" customHeight="1" x14ac:dyDescent="0.25">
      <c r="A29" s="90"/>
      <c r="B29" s="90"/>
      <c r="C29" s="91" t="str">
        <f>VLOOKUP(S7,B32:AN65,2,TRUE)</f>
        <v>...</v>
      </c>
      <c r="D29" s="91"/>
      <c r="E29" s="91" t="str">
        <f>VLOOKUP(S7,B32:AN65,4,TRUE)</f>
        <v>...</v>
      </c>
      <c r="F29" s="92"/>
      <c r="G29" s="93" t="str">
        <f>VLOOKUP(S7,B32:AN65,6,TRUE)</f>
        <v>...</v>
      </c>
      <c r="H29" s="79"/>
      <c r="I29" s="81" t="str">
        <f>VLOOKUP(S7,B32:AN65,8,TRUE)</f>
        <v>...</v>
      </c>
      <c r="J29" s="79"/>
      <c r="K29" s="81" t="str">
        <f>VLOOKUP(S7,B32:AN65,10,TRUE)</f>
        <v>...</v>
      </c>
      <c r="L29" s="79"/>
      <c r="M29" s="81" t="str">
        <f>VLOOKUP(S7,B32:AN65,12,TRUE)</f>
        <v>...</v>
      </c>
      <c r="N29" s="79"/>
      <c r="O29" s="93" t="str">
        <f>VLOOKUP(S7,B32:AN65,14,TRUE)</f>
        <v>...</v>
      </c>
      <c r="P29" s="79"/>
      <c r="Q29" s="79" t="str">
        <f>VLOOKUP(S7,B32:AN65,16,TRUE)</f>
        <v>...</v>
      </c>
      <c r="R29" s="79"/>
      <c r="S29" s="81" t="str">
        <f>VLOOKUP(S7,B32:AN65,18,TRUE)</f>
        <v>...</v>
      </c>
      <c r="T29" s="94"/>
      <c r="U29" s="95" t="str">
        <f>VLOOKUP(S7,B32:AN65,20,TRUE)</f>
        <v>...</v>
      </c>
      <c r="V29" s="94"/>
      <c r="W29" s="81" t="str">
        <f>VLOOKUP(S7,B32:AN65,22,TRUE)</f>
        <v>...</v>
      </c>
      <c r="X29" s="79"/>
      <c r="Y29" s="81" t="str">
        <f>VLOOKUP(S7,B32:AN65,24,TRUE)</f>
        <v>...</v>
      </c>
      <c r="Z29" s="79"/>
      <c r="AA29" s="79" t="str">
        <f>VLOOKUP(S7,B32:AN65,26,TRUE)</f>
        <v>...</v>
      </c>
      <c r="AB29" s="79"/>
      <c r="AC29" s="79" t="str">
        <f>VLOOKUP(S7,B32:AN65,28,TRUE)</f>
        <v>...</v>
      </c>
      <c r="AD29" s="79"/>
      <c r="AE29" s="79" t="str">
        <f>VLOOKUP(S7,B32:AN65,30,TRUE)</f>
        <v>...</v>
      </c>
      <c r="AF29" s="79"/>
      <c r="AG29" s="79" t="str">
        <f>VLOOKUP(S7,B32:AN65,32,TRUE)</f>
        <v>...</v>
      </c>
      <c r="AH29" s="79"/>
      <c r="AI29" s="79" t="str">
        <f>VLOOKUP(S7,B32:AN65,34,TRUE)</f>
        <v>...</v>
      </c>
      <c r="AJ29" s="79"/>
      <c r="AK29" s="81" t="str">
        <f>VLOOKUP(S7,B32:AN65,36,TRUE)</f>
        <v>...</v>
      </c>
      <c r="AL29" s="79"/>
      <c r="AM29" s="79">
        <f>VLOOKUP(S7,B32:AN65,38,TRUE)</f>
        <v>71</v>
      </c>
      <c r="AN29" s="79"/>
    </row>
    <row r="30" spans="1:41" ht="13.95" customHeight="1" x14ac:dyDescent="0.25">
      <c r="A30" s="96"/>
      <c r="B30" s="97" t="s">
        <v>4</v>
      </c>
      <c r="C30" s="98">
        <v>1990</v>
      </c>
      <c r="D30" s="99"/>
      <c r="E30" s="98">
        <v>1995</v>
      </c>
      <c r="F30" s="99"/>
      <c r="G30" s="98">
        <v>1996</v>
      </c>
      <c r="H30" s="99"/>
      <c r="I30" s="98">
        <v>1997</v>
      </c>
      <c r="J30" s="100"/>
      <c r="K30" s="98">
        <v>1998</v>
      </c>
      <c r="L30" s="100"/>
      <c r="M30" s="98">
        <v>1999</v>
      </c>
      <c r="N30" s="100"/>
      <c r="O30" s="98">
        <v>2000</v>
      </c>
      <c r="P30" s="99"/>
      <c r="Q30" s="98">
        <v>2001</v>
      </c>
      <c r="R30" s="100"/>
      <c r="S30" s="98">
        <v>2002</v>
      </c>
      <c r="T30" s="100"/>
      <c r="U30" s="98">
        <v>2003</v>
      </c>
      <c r="V30" s="100"/>
      <c r="W30" s="98">
        <v>2004</v>
      </c>
      <c r="X30" s="101"/>
      <c r="Y30" s="98">
        <v>2005</v>
      </c>
      <c r="Z30" s="101"/>
      <c r="AA30" s="98">
        <v>2006</v>
      </c>
      <c r="AB30" s="101"/>
      <c r="AC30" s="98">
        <v>2007</v>
      </c>
      <c r="AD30" s="101"/>
      <c r="AE30" s="98">
        <v>2008</v>
      </c>
      <c r="AF30" s="101"/>
      <c r="AG30" s="98">
        <v>2009</v>
      </c>
      <c r="AH30" s="101"/>
      <c r="AI30" s="98">
        <v>2010</v>
      </c>
      <c r="AJ30" s="101"/>
      <c r="AK30" s="98">
        <v>2011</v>
      </c>
      <c r="AL30" s="101"/>
      <c r="AM30" s="98">
        <v>2012</v>
      </c>
      <c r="AN30" s="101"/>
    </row>
    <row r="31" spans="1:41" ht="15" customHeight="1" x14ac:dyDescent="0.25">
      <c r="B31" s="102"/>
      <c r="C31" s="159" t="s">
        <v>5</v>
      </c>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row>
    <row r="32" spans="1:41" x14ac:dyDescent="0.25">
      <c r="B32" s="103" t="s">
        <v>3</v>
      </c>
      <c r="C32" s="104" t="s">
        <v>6</v>
      </c>
      <c r="D32" s="105"/>
      <c r="E32" s="104" t="s">
        <v>6</v>
      </c>
      <c r="F32" s="105"/>
      <c r="G32" s="104" t="s">
        <v>6</v>
      </c>
      <c r="H32" s="105"/>
      <c r="I32" s="104" t="s">
        <v>6</v>
      </c>
      <c r="J32" s="105"/>
      <c r="K32" s="104" t="s">
        <v>6</v>
      </c>
      <c r="L32" s="105"/>
      <c r="M32" s="104" t="s">
        <v>6</v>
      </c>
      <c r="N32" s="106"/>
      <c r="O32" s="104" t="s">
        <v>6</v>
      </c>
      <c r="P32" s="106"/>
      <c r="Q32" s="104" t="s">
        <v>6</v>
      </c>
      <c r="R32" s="106"/>
      <c r="S32" s="104" t="s">
        <v>6</v>
      </c>
      <c r="T32" s="106"/>
      <c r="U32" s="104" t="s">
        <v>6</v>
      </c>
      <c r="V32" s="105"/>
      <c r="W32" s="104" t="s">
        <v>6</v>
      </c>
      <c r="X32" s="105"/>
      <c r="Y32" s="104" t="s">
        <v>6</v>
      </c>
      <c r="Z32" s="105"/>
      <c r="AA32" s="104" t="s">
        <v>6</v>
      </c>
      <c r="AB32" s="105"/>
      <c r="AC32" s="104" t="s">
        <v>6</v>
      </c>
      <c r="AD32" s="105"/>
      <c r="AE32" s="104" t="s">
        <v>6</v>
      </c>
      <c r="AF32" s="105"/>
      <c r="AG32" s="104" t="s">
        <v>6</v>
      </c>
      <c r="AH32" s="105"/>
      <c r="AI32" s="104" t="s">
        <v>6</v>
      </c>
      <c r="AJ32" s="105"/>
      <c r="AK32" s="104" t="s">
        <v>6</v>
      </c>
      <c r="AL32" s="105"/>
      <c r="AM32" s="104">
        <v>71</v>
      </c>
      <c r="AN32" s="105">
        <v>1</v>
      </c>
    </row>
    <row r="33" spans="2:40" s="110" customFormat="1" x14ac:dyDescent="0.25">
      <c r="B33" s="107" t="s">
        <v>7</v>
      </c>
      <c r="C33" s="108" t="s">
        <v>6</v>
      </c>
      <c r="D33" s="109"/>
      <c r="E33" s="108" t="s">
        <v>6</v>
      </c>
      <c r="F33" s="109"/>
      <c r="G33" s="108" t="s">
        <v>6</v>
      </c>
      <c r="H33" s="109"/>
      <c r="I33" s="108" t="s">
        <v>6</v>
      </c>
      <c r="J33" s="109"/>
      <c r="K33" s="108" t="s">
        <v>6</v>
      </c>
      <c r="L33" s="109"/>
      <c r="M33" s="108" t="s">
        <v>6</v>
      </c>
      <c r="N33" s="106"/>
      <c r="O33" s="108" t="s">
        <v>6</v>
      </c>
      <c r="P33" s="106"/>
      <c r="Q33" s="108">
        <v>350</v>
      </c>
      <c r="R33" s="106"/>
      <c r="S33" s="108">
        <v>410</v>
      </c>
      <c r="T33" s="106"/>
      <c r="U33" s="108">
        <v>410</v>
      </c>
      <c r="V33" s="109"/>
      <c r="W33" s="108">
        <v>520</v>
      </c>
      <c r="X33" s="109"/>
      <c r="Y33" s="108">
        <v>520</v>
      </c>
      <c r="Z33" s="109"/>
      <c r="AA33" s="108">
        <v>610</v>
      </c>
      <c r="AB33" s="109"/>
      <c r="AC33" s="108">
        <v>880</v>
      </c>
      <c r="AD33" s="109"/>
      <c r="AE33" s="108">
        <v>1090</v>
      </c>
      <c r="AF33" s="109"/>
      <c r="AG33" s="108">
        <v>420</v>
      </c>
      <c r="AH33" s="109"/>
      <c r="AI33" s="108">
        <v>693</v>
      </c>
      <c r="AJ33" s="109"/>
      <c r="AK33" s="108">
        <v>781</v>
      </c>
      <c r="AL33" s="109"/>
      <c r="AM33" s="108">
        <v>800</v>
      </c>
      <c r="AN33" s="109"/>
    </row>
    <row r="34" spans="2:40" x14ac:dyDescent="0.25">
      <c r="B34" s="103" t="s">
        <v>8</v>
      </c>
      <c r="C34" s="104" t="s">
        <v>6</v>
      </c>
      <c r="D34" s="105"/>
      <c r="E34" s="104" t="s">
        <v>6</v>
      </c>
      <c r="F34" s="105"/>
      <c r="G34" s="104" t="s">
        <v>6</v>
      </c>
      <c r="H34" s="105"/>
      <c r="I34" s="104">
        <v>2.2000000476837158</v>
      </c>
      <c r="J34" s="105"/>
      <c r="K34" s="104">
        <v>2.2000000476837158</v>
      </c>
      <c r="L34" s="105"/>
      <c r="M34" s="104">
        <v>2.7000000476837158</v>
      </c>
      <c r="N34" s="106"/>
      <c r="O34" s="104">
        <v>2.5999999046325684</v>
      </c>
      <c r="P34" s="106"/>
      <c r="Q34" s="104">
        <v>2.7000000476837158</v>
      </c>
      <c r="R34" s="106"/>
      <c r="S34" s="104">
        <v>5.6999998092651367</v>
      </c>
      <c r="T34" s="106"/>
      <c r="U34" s="104">
        <v>9.5</v>
      </c>
      <c r="V34" s="106"/>
      <c r="W34" s="104">
        <v>8.1999998092651367</v>
      </c>
      <c r="X34" s="105"/>
      <c r="Y34" s="104">
        <v>6.4000000953674316</v>
      </c>
      <c r="Z34" s="105"/>
      <c r="AA34" s="104">
        <v>32.299999237060547</v>
      </c>
      <c r="AB34" s="105"/>
      <c r="AC34" s="104">
        <v>35.200000762939453</v>
      </c>
      <c r="AD34" s="105"/>
      <c r="AE34" s="104">
        <v>41.799999237060547</v>
      </c>
      <c r="AF34" s="105"/>
      <c r="AG34" s="104">
        <v>47.700000762939453</v>
      </c>
      <c r="AH34" s="105"/>
      <c r="AI34" s="104">
        <v>45.579032897949219</v>
      </c>
      <c r="AJ34" s="105"/>
      <c r="AK34" s="104">
        <v>46.400005340576172</v>
      </c>
      <c r="AL34" s="105"/>
      <c r="AM34" s="104">
        <v>51.371231079101563</v>
      </c>
      <c r="AN34" s="105"/>
    </row>
    <row r="35" spans="2:40" ht="12.75" customHeight="1" x14ac:dyDescent="0.25">
      <c r="B35" s="103" t="s">
        <v>9</v>
      </c>
      <c r="C35" s="104">
        <v>770</v>
      </c>
      <c r="D35" s="105"/>
      <c r="E35" s="104">
        <v>360</v>
      </c>
      <c r="F35" s="105"/>
      <c r="G35" s="104">
        <v>550</v>
      </c>
      <c r="H35" s="105"/>
      <c r="I35" s="104">
        <v>580</v>
      </c>
      <c r="J35" s="105"/>
      <c r="K35" s="104">
        <v>493</v>
      </c>
      <c r="L35" s="105"/>
      <c r="M35" s="104">
        <v>277</v>
      </c>
      <c r="N35" s="106"/>
      <c r="O35" s="104">
        <v>271</v>
      </c>
      <c r="P35" s="106"/>
      <c r="Q35" s="104" t="s">
        <v>6</v>
      </c>
      <c r="R35" s="106"/>
      <c r="S35" s="104" t="s">
        <v>6</v>
      </c>
      <c r="T35" s="106"/>
      <c r="U35" s="104" t="s">
        <v>6</v>
      </c>
      <c r="V35" s="106"/>
      <c r="W35" s="104" t="s">
        <v>6</v>
      </c>
      <c r="X35" s="105"/>
      <c r="Y35" s="104" t="s">
        <v>6</v>
      </c>
      <c r="Z35" s="105"/>
      <c r="AA35" s="104" t="s">
        <v>6</v>
      </c>
      <c r="AB35" s="105"/>
      <c r="AC35" s="104" t="s">
        <v>6</v>
      </c>
      <c r="AD35" s="105"/>
      <c r="AE35" s="104" t="s">
        <v>6</v>
      </c>
      <c r="AF35" s="105"/>
      <c r="AG35" s="104" t="s">
        <v>6</v>
      </c>
      <c r="AH35" s="105"/>
      <c r="AI35" s="104" t="s">
        <v>6</v>
      </c>
      <c r="AJ35" s="105"/>
      <c r="AK35" s="104" t="s">
        <v>6</v>
      </c>
      <c r="AL35" s="105"/>
      <c r="AM35" s="104" t="s">
        <v>6</v>
      </c>
      <c r="AN35" s="105"/>
    </row>
    <row r="36" spans="2:40" x14ac:dyDescent="0.25">
      <c r="B36" s="103" t="s">
        <v>10</v>
      </c>
      <c r="C36" s="104">
        <v>566.5</v>
      </c>
      <c r="D36" s="105"/>
      <c r="E36" s="104">
        <v>674.5</v>
      </c>
      <c r="F36" s="105"/>
      <c r="G36" s="104">
        <v>615.70001220703125</v>
      </c>
      <c r="H36" s="105"/>
      <c r="I36" s="104">
        <v>613.79998779296875</v>
      </c>
      <c r="J36" s="105"/>
      <c r="K36" s="104">
        <v>552.5999755859375</v>
      </c>
      <c r="L36" s="105"/>
      <c r="M36" s="104">
        <v>543.9000244140625</v>
      </c>
      <c r="N36" s="106"/>
      <c r="O36" s="104">
        <v>552.5999755859375</v>
      </c>
      <c r="P36" s="106"/>
      <c r="Q36" s="104" t="s">
        <v>6</v>
      </c>
      <c r="R36" s="106"/>
      <c r="S36" s="104" t="s">
        <v>6</v>
      </c>
      <c r="T36" s="106"/>
      <c r="U36" s="104" t="s">
        <v>6</v>
      </c>
      <c r="V36" s="106"/>
      <c r="W36" s="104">
        <v>455.29998779296875</v>
      </c>
      <c r="X36" s="105"/>
      <c r="Y36" s="104">
        <v>509.29998779296875</v>
      </c>
      <c r="Z36" s="105"/>
      <c r="AA36" s="104">
        <v>511.20001220703125</v>
      </c>
      <c r="AB36" s="105"/>
      <c r="AC36" s="104">
        <v>500.20001220703125</v>
      </c>
      <c r="AD36" s="105"/>
      <c r="AE36" s="104">
        <v>573.5</v>
      </c>
      <c r="AF36" s="105"/>
      <c r="AG36" s="104">
        <v>547.0999755859375</v>
      </c>
      <c r="AH36" s="105"/>
      <c r="AI36" s="104">
        <v>555.5999755859375</v>
      </c>
      <c r="AJ36" s="105"/>
      <c r="AK36" s="104">
        <v>543</v>
      </c>
      <c r="AL36" s="105"/>
      <c r="AM36" s="104">
        <v>653.20001220703125</v>
      </c>
      <c r="AN36" s="105"/>
    </row>
    <row r="37" spans="2:40" x14ac:dyDescent="0.25">
      <c r="B37" s="111" t="s">
        <v>11</v>
      </c>
      <c r="C37" s="112">
        <v>1140</v>
      </c>
      <c r="D37" s="113"/>
      <c r="E37" s="112">
        <v>14351</v>
      </c>
      <c r="F37" s="113"/>
      <c r="G37" s="112">
        <v>14804</v>
      </c>
      <c r="H37" s="113"/>
      <c r="I37" s="112">
        <v>15394</v>
      </c>
      <c r="J37" s="113"/>
      <c r="K37" s="112" t="s">
        <v>6</v>
      </c>
      <c r="L37" s="113"/>
      <c r="M37" s="112" t="s">
        <v>6</v>
      </c>
      <c r="N37" s="114"/>
      <c r="O37" s="112">
        <v>15781</v>
      </c>
      <c r="P37" s="114"/>
      <c r="Q37" s="112" t="s">
        <v>6</v>
      </c>
      <c r="R37" s="114"/>
      <c r="S37" s="112" t="s">
        <v>6</v>
      </c>
      <c r="T37" s="114"/>
      <c r="U37" s="112" t="s">
        <v>6</v>
      </c>
      <c r="V37" s="114"/>
      <c r="W37" s="112" t="s">
        <v>6</v>
      </c>
      <c r="X37" s="113"/>
      <c r="Y37" s="112" t="s">
        <v>6</v>
      </c>
      <c r="Z37" s="113"/>
      <c r="AA37" s="112" t="s">
        <v>6</v>
      </c>
      <c r="AB37" s="113"/>
      <c r="AC37" s="112" t="s">
        <v>6</v>
      </c>
      <c r="AD37" s="113"/>
      <c r="AE37" s="112" t="s">
        <v>6</v>
      </c>
      <c r="AF37" s="113"/>
      <c r="AG37" s="112" t="s">
        <v>6</v>
      </c>
      <c r="AH37" s="113"/>
      <c r="AI37" s="112" t="s">
        <v>6</v>
      </c>
      <c r="AJ37" s="113"/>
      <c r="AK37" s="112" t="s">
        <v>6</v>
      </c>
      <c r="AL37" s="113"/>
      <c r="AM37" s="112" t="s">
        <v>6</v>
      </c>
      <c r="AN37" s="113"/>
    </row>
    <row r="38" spans="2:40" x14ac:dyDescent="0.25">
      <c r="B38" s="111" t="s">
        <v>12</v>
      </c>
      <c r="C38" s="112" t="s">
        <v>6</v>
      </c>
      <c r="D38" s="113"/>
      <c r="E38" s="112" t="s">
        <v>6</v>
      </c>
      <c r="F38" s="113"/>
      <c r="G38" s="112">
        <v>8.8000001907348633</v>
      </c>
      <c r="H38" s="113"/>
      <c r="I38" s="112" t="s">
        <v>6</v>
      </c>
      <c r="J38" s="113"/>
      <c r="K38" s="112" t="s">
        <v>6</v>
      </c>
      <c r="L38" s="113"/>
      <c r="M38" s="112" t="s">
        <v>6</v>
      </c>
      <c r="N38" s="114"/>
      <c r="O38" s="112" t="s">
        <v>6</v>
      </c>
      <c r="P38" s="114"/>
      <c r="Q38" s="112" t="s">
        <v>6</v>
      </c>
      <c r="R38" s="114"/>
      <c r="S38" s="112" t="s">
        <v>6</v>
      </c>
      <c r="T38" s="114"/>
      <c r="U38" s="112" t="s">
        <v>6</v>
      </c>
      <c r="V38" s="114"/>
      <c r="W38" s="112" t="s">
        <v>6</v>
      </c>
      <c r="X38" s="113"/>
      <c r="Y38" s="112" t="s">
        <v>6</v>
      </c>
      <c r="Z38" s="113"/>
      <c r="AA38" s="112" t="s">
        <v>6</v>
      </c>
      <c r="AB38" s="113"/>
      <c r="AC38" s="112" t="s">
        <v>6</v>
      </c>
      <c r="AD38" s="113"/>
      <c r="AE38" s="112" t="s">
        <v>6</v>
      </c>
      <c r="AF38" s="113"/>
      <c r="AG38" s="112" t="s">
        <v>6</v>
      </c>
      <c r="AH38" s="113"/>
      <c r="AI38" s="112" t="s">
        <v>6</v>
      </c>
      <c r="AJ38" s="113"/>
      <c r="AK38" s="112" t="s">
        <v>6</v>
      </c>
      <c r="AL38" s="113"/>
      <c r="AM38" s="112" t="s">
        <v>6</v>
      </c>
      <c r="AN38" s="113"/>
    </row>
    <row r="39" spans="2:40" s="110" customFormat="1" x14ac:dyDescent="0.25">
      <c r="B39" s="115" t="s">
        <v>13</v>
      </c>
      <c r="C39" s="116">
        <v>2518</v>
      </c>
      <c r="D39" s="117">
        <v>2</v>
      </c>
      <c r="E39" s="116">
        <v>2304</v>
      </c>
      <c r="F39" s="117">
        <v>2</v>
      </c>
      <c r="G39" s="116">
        <v>2386</v>
      </c>
      <c r="H39" s="117">
        <v>2</v>
      </c>
      <c r="I39" s="116">
        <v>2380</v>
      </c>
      <c r="J39" s="117">
        <v>2</v>
      </c>
      <c r="K39" s="116">
        <v>2405</v>
      </c>
      <c r="L39" s="117">
        <v>2</v>
      </c>
      <c r="M39" s="116">
        <v>2397</v>
      </c>
      <c r="N39" s="114">
        <v>2</v>
      </c>
      <c r="O39" s="116">
        <v>2421</v>
      </c>
      <c r="P39" s="114">
        <v>2</v>
      </c>
      <c r="Q39" s="116">
        <v>2475</v>
      </c>
      <c r="R39" s="114">
        <v>2</v>
      </c>
      <c r="S39" s="116">
        <v>2422</v>
      </c>
      <c r="T39" s="114">
        <v>2</v>
      </c>
      <c r="U39" s="116" t="s">
        <v>6</v>
      </c>
      <c r="V39" s="114"/>
      <c r="W39" s="116" t="s">
        <v>6</v>
      </c>
      <c r="X39" s="114"/>
      <c r="Y39" s="116" t="s">
        <v>6</v>
      </c>
      <c r="Z39" s="117"/>
      <c r="AA39" s="116" t="s">
        <v>6</v>
      </c>
      <c r="AB39" s="114"/>
      <c r="AC39" s="116" t="s">
        <v>6</v>
      </c>
      <c r="AD39" s="117"/>
      <c r="AE39" s="116" t="s">
        <v>6</v>
      </c>
      <c r="AF39" s="117"/>
      <c r="AG39" s="116" t="s">
        <v>6</v>
      </c>
      <c r="AH39" s="117"/>
      <c r="AI39" s="116" t="s">
        <v>6</v>
      </c>
      <c r="AJ39" s="117"/>
      <c r="AK39" s="116" t="s">
        <v>6</v>
      </c>
      <c r="AL39" s="114"/>
      <c r="AM39" s="116" t="s">
        <v>6</v>
      </c>
      <c r="AN39" s="117"/>
    </row>
    <row r="40" spans="2:40" x14ac:dyDescent="0.25">
      <c r="B40" s="111" t="s">
        <v>14</v>
      </c>
      <c r="C40" s="112" t="s">
        <v>6</v>
      </c>
      <c r="D40" s="113"/>
      <c r="E40" s="112" t="s">
        <v>6</v>
      </c>
      <c r="F40" s="113"/>
      <c r="G40" s="112" t="s">
        <v>6</v>
      </c>
      <c r="H40" s="113"/>
      <c r="I40" s="112" t="s">
        <v>6</v>
      </c>
      <c r="J40" s="113"/>
      <c r="K40" s="112" t="s">
        <v>6</v>
      </c>
      <c r="L40" s="113"/>
      <c r="M40" s="112" t="s">
        <v>6</v>
      </c>
      <c r="N40" s="114"/>
      <c r="O40" s="112">
        <v>4170.68017578125</v>
      </c>
      <c r="P40" s="114">
        <v>3</v>
      </c>
      <c r="Q40" s="112">
        <v>4518.35986328125</v>
      </c>
      <c r="R40" s="114">
        <v>3</v>
      </c>
      <c r="S40" s="112">
        <v>5007.39990234375</v>
      </c>
      <c r="T40" s="114">
        <v>3</v>
      </c>
      <c r="U40" s="112">
        <v>5265.2099609375</v>
      </c>
      <c r="V40" s="114">
        <v>3</v>
      </c>
      <c r="W40" s="112">
        <v>5676.990234375</v>
      </c>
      <c r="X40" s="114">
        <v>3</v>
      </c>
      <c r="Y40" s="112">
        <v>6032.330078125</v>
      </c>
      <c r="Z40" s="114">
        <v>3</v>
      </c>
      <c r="AA40" s="112">
        <v>6333.419921875</v>
      </c>
      <c r="AB40" s="114">
        <v>3</v>
      </c>
      <c r="AC40" s="112">
        <v>6693.419921875</v>
      </c>
      <c r="AD40" s="114">
        <v>3</v>
      </c>
      <c r="AE40" s="112">
        <v>7289.0400390625</v>
      </c>
      <c r="AF40" s="114">
        <v>3</v>
      </c>
      <c r="AG40" s="112">
        <v>7931.22998046875</v>
      </c>
      <c r="AH40" s="114">
        <v>3</v>
      </c>
      <c r="AI40" s="112">
        <v>8558.900390625</v>
      </c>
      <c r="AJ40" s="114">
        <v>3</v>
      </c>
      <c r="AK40" s="112">
        <v>8782.1904296875</v>
      </c>
      <c r="AL40" s="114">
        <v>3</v>
      </c>
      <c r="AM40" s="112">
        <v>9005</v>
      </c>
      <c r="AN40" s="114">
        <v>4</v>
      </c>
    </row>
    <row r="41" spans="2:40" x14ac:dyDescent="0.25">
      <c r="B41" s="111" t="s">
        <v>15</v>
      </c>
      <c r="C41" s="112" t="s">
        <v>6</v>
      </c>
      <c r="D41" s="113"/>
      <c r="E41" s="112" t="s">
        <v>6</v>
      </c>
      <c r="F41" s="113"/>
      <c r="G41" s="112" t="s">
        <v>6</v>
      </c>
      <c r="H41" s="113"/>
      <c r="I41" s="112" t="s">
        <v>6</v>
      </c>
      <c r="J41" s="113"/>
      <c r="K41" s="112" t="s">
        <v>6</v>
      </c>
      <c r="L41" s="113"/>
      <c r="M41" s="112" t="s">
        <v>6</v>
      </c>
      <c r="N41" s="114"/>
      <c r="O41" s="112" t="s">
        <v>6</v>
      </c>
      <c r="P41" s="114"/>
      <c r="Q41" s="112" t="s">
        <v>6</v>
      </c>
      <c r="R41" s="114"/>
      <c r="S41" s="112" t="s">
        <v>6</v>
      </c>
      <c r="T41" s="114"/>
      <c r="U41" s="112">
        <v>9.6999998092651367</v>
      </c>
      <c r="V41" s="114">
        <v>5</v>
      </c>
      <c r="W41" s="112">
        <v>8.8999996185302734</v>
      </c>
      <c r="X41" s="114">
        <v>5</v>
      </c>
      <c r="Y41" s="112">
        <v>8</v>
      </c>
      <c r="Z41" s="114">
        <v>5</v>
      </c>
      <c r="AA41" s="112" t="s">
        <v>6</v>
      </c>
      <c r="AB41" s="114"/>
      <c r="AC41" s="112" t="s">
        <v>6</v>
      </c>
      <c r="AD41" s="114"/>
      <c r="AE41" s="112" t="s">
        <v>6</v>
      </c>
      <c r="AF41" s="114"/>
      <c r="AG41" s="112" t="s">
        <v>6</v>
      </c>
      <c r="AH41" s="114"/>
      <c r="AI41" s="112">
        <v>14.5</v>
      </c>
      <c r="AJ41" s="114">
        <v>5</v>
      </c>
      <c r="AK41" s="112">
        <v>14.600000381469727</v>
      </c>
      <c r="AL41" s="114">
        <v>5</v>
      </c>
      <c r="AM41" s="112" t="s">
        <v>6</v>
      </c>
      <c r="AN41" s="114"/>
    </row>
    <row r="42" spans="2:40" x14ac:dyDescent="0.25">
      <c r="B42" s="107" t="s">
        <v>16</v>
      </c>
      <c r="C42" s="108" t="s">
        <v>6</v>
      </c>
      <c r="D42" s="109"/>
      <c r="E42" s="108">
        <v>120.90000152587891</v>
      </c>
      <c r="F42" s="109">
        <v>6</v>
      </c>
      <c r="G42" s="108">
        <v>208.89999389648437</v>
      </c>
      <c r="H42" s="109">
        <v>6</v>
      </c>
      <c r="I42" s="108">
        <v>288.60000610351562</v>
      </c>
      <c r="J42" s="106">
        <v>6</v>
      </c>
      <c r="K42" s="108">
        <v>563.4000244140625</v>
      </c>
      <c r="L42" s="106">
        <v>6</v>
      </c>
      <c r="M42" s="108">
        <v>579.9000244140625</v>
      </c>
      <c r="N42" s="106">
        <v>6</v>
      </c>
      <c r="O42" s="108">
        <v>650.4000244140625</v>
      </c>
      <c r="P42" s="106">
        <v>6</v>
      </c>
      <c r="Q42" s="108" t="s">
        <v>6</v>
      </c>
      <c r="R42" s="106"/>
      <c r="S42" s="108" t="s">
        <v>6</v>
      </c>
      <c r="T42" s="106"/>
      <c r="U42" s="108" t="s">
        <v>6</v>
      </c>
      <c r="V42" s="106"/>
      <c r="W42" s="108" t="s">
        <v>6</v>
      </c>
      <c r="X42" s="106"/>
      <c r="Y42" s="108" t="s">
        <v>6</v>
      </c>
      <c r="Z42" s="106"/>
      <c r="AA42" s="108" t="s">
        <v>6</v>
      </c>
      <c r="AB42" s="106"/>
      <c r="AC42" s="108" t="s">
        <v>6</v>
      </c>
      <c r="AD42" s="106"/>
      <c r="AE42" s="108" t="s">
        <v>6</v>
      </c>
      <c r="AF42" s="106"/>
      <c r="AG42" s="108" t="s">
        <v>6</v>
      </c>
      <c r="AH42" s="106"/>
      <c r="AI42" s="108" t="s">
        <v>6</v>
      </c>
      <c r="AJ42" s="106"/>
      <c r="AK42" s="108" t="s">
        <v>6</v>
      </c>
      <c r="AL42" s="106"/>
      <c r="AM42" s="108" t="s">
        <v>6</v>
      </c>
      <c r="AN42" s="106"/>
    </row>
    <row r="43" spans="2:40" ht="33" customHeight="1" x14ac:dyDescent="0.25">
      <c r="B43" s="107" t="s">
        <v>17</v>
      </c>
      <c r="C43" s="108" t="s">
        <v>6</v>
      </c>
      <c r="D43" s="109"/>
      <c r="E43" s="108">
        <v>1958.904052734375</v>
      </c>
      <c r="F43" s="109"/>
      <c r="G43" s="108">
        <v>2098.630126953125</v>
      </c>
      <c r="H43" s="109"/>
      <c r="I43" s="108">
        <v>2087.671142578125</v>
      </c>
      <c r="J43" s="106"/>
      <c r="K43" s="108">
        <v>2145.20556640625</v>
      </c>
      <c r="L43" s="106"/>
      <c r="M43" s="108">
        <v>2186.30126953125</v>
      </c>
      <c r="N43" s="106"/>
      <c r="O43" s="108">
        <v>2350.684814453125</v>
      </c>
      <c r="P43" s="106"/>
      <c r="Q43" s="108">
        <v>2424.657470703125</v>
      </c>
      <c r="R43" s="106"/>
      <c r="S43" s="108">
        <v>2495.890380859375</v>
      </c>
      <c r="T43" s="106"/>
      <c r="U43" s="108" t="s">
        <v>6</v>
      </c>
      <c r="V43" s="106"/>
      <c r="W43" s="108" t="s">
        <v>6</v>
      </c>
      <c r="X43" s="106"/>
      <c r="Y43" s="108" t="s">
        <v>6</v>
      </c>
      <c r="Z43" s="106"/>
      <c r="AA43" s="108" t="s">
        <v>6</v>
      </c>
      <c r="AB43" s="106"/>
      <c r="AC43" s="108" t="s">
        <v>6</v>
      </c>
      <c r="AD43" s="106"/>
      <c r="AE43" s="108" t="s">
        <v>6</v>
      </c>
      <c r="AF43" s="106"/>
      <c r="AG43" s="108" t="s">
        <v>6</v>
      </c>
      <c r="AH43" s="106"/>
      <c r="AI43" s="108" t="s">
        <v>6</v>
      </c>
      <c r="AJ43" s="106"/>
      <c r="AK43" s="108" t="s">
        <v>6</v>
      </c>
      <c r="AL43" s="106"/>
      <c r="AM43" s="108" t="s">
        <v>6</v>
      </c>
      <c r="AN43" s="106"/>
    </row>
    <row r="44" spans="2:40" ht="25.5" customHeight="1" x14ac:dyDescent="0.25">
      <c r="B44" s="107" t="s">
        <v>18</v>
      </c>
      <c r="C44" s="108" t="s">
        <v>6</v>
      </c>
      <c r="D44" s="109"/>
      <c r="E44" s="108">
        <v>75</v>
      </c>
      <c r="F44" s="109"/>
      <c r="G44" s="108">
        <v>80.699996948242188</v>
      </c>
      <c r="H44" s="109"/>
      <c r="I44" s="108">
        <v>92.099998474121094</v>
      </c>
      <c r="J44" s="106"/>
      <c r="K44" s="108">
        <v>101.09999847412109</v>
      </c>
      <c r="L44" s="106"/>
      <c r="M44" s="108">
        <v>114.5</v>
      </c>
      <c r="N44" s="106"/>
      <c r="O44" s="108">
        <v>123.69999694824219</v>
      </c>
      <c r="P44" s="106"/>
      <c r="Q44" s="108">
        <v>145.30000305175781</v>
      </c>
      <c r="R44" s="106"/>
      <c r="S44" s="108">
        <v>146</v>
      </c>
      <c r="T44" s="106"/>
      <c r="U44" s="108" t="s">
        <v>6</v>
      </c>
      <c r="V44" s="106"/>
      <c r="W44" s="108" t="s">
        <v>6</v>
      </c>
      <c r="X44" s="106"/>
      <c r="Y44" s="108" t="s">
        <v>6</v>
      </c>
      <c r="Z44" s="106"/>
      <c r="AA44" s="108" t="s">
        <v>6</v>
      </c>
      <c r="AB44" s="106"/>
      <c r="AC44" s="108" t="s">
        <v>6</v>
      </c>
      <c r="AD44" s="106"/>
      <c r="AE44" s="108" t="s">
        <v>6</v>
      </c>
      <c r="AF44" s="106"/>
      <c r="AG44" s="108" t="s">
        <v>6</v>
      </c>
      <c r="AH44" s="106"/>
      <c r="AI44" s="108" t="s">
        <v>6</v>
      </c>
      <c r="AJ44" s="106"/>
      <c r="AK44" s="108" t="s">
        <v>6</v>
      </c>
      <c r="AL44" s="106"/>
      <c r="AM44" s="108" t="s">
        <v>6</v>
      </c>
      <c r="AN44" s="106"/>
    </row>
    <row r="45" spans="2:40" x14ac:dyDescent="0.25">
      <c r="B45" s="107" t="s">
        <v>19</v>
      </c>
      <c r="C45" s="108">
        <v>5071.2001953125</v>
      </c>
      <c r="D45" s="109"/>
      <c r="E45" s="108">
        <v>13749.599609375</v>
      </c>
      <c r="F45" s="109"/>
      <c r="G45" s="108">
        <v>10980</v>
      </c>
      <c r="H45" s="109"/>
      <c r="I45" s="108" t="s">
        <v>6</v>
      </c>
      <c r="J45" s="106"/>
      <c r="K45" s="108" t="s">
        <v>6</v>
      </c>
      <c r="L45" s="106"/>
      <c r="M45" s="108" t="s">
        <v>6</v>
      </c>
      <c r="N45" s="106"/>
      <c r="O45" s="108" t="s">
        <v>6</v>
      </c>
      <c r="P45" s="106"/>
      <c r="Q45" s="108" t="s">
        <v>6</v>
      </c>
      <c r="R45" s="106"/>
      <c r="S45" s="108" t="s">
        <v>6</v>
      </c>
      <c r="T45" s="106"/>
      <c r="U45" s="108" t="s">
        <v>6</v>
      </c>
      <c r="V45" s="106"/>
      <c r="W45" s="108" t="s">
        <v>6</v>
      </c>
      <c r="X45" s="106"/>
      <c r="Y45" s="108" t="s">
        <v>6</v>
      </c>
      <c r="Z45" s="106"/>
      <c r="AA45" s="108" t="s">
        <v>6</v>
      </c>
      <c r="AB45" s="106"/>
      <c r="AC45" s="108" t="s">
        <v>6</v>
      </c>
      <c r="AD45" s="106"/>
      <c r="AE45" s="108" t="s">
        <v>6</v>
      </c>
      <c r="AF45" s="106"/>
      <c r="AG45" s="108" t="s">
        <v>6</v>
      </c>
      <c r="AH45" s="106"/>
      <c r="AI45" s="108" t="s">
        <v>6</v>
      </c>
      <c r="AJ45" s="106"/>
      <c r="AK45" s="108" t="s">
        <v>6</v>
      </c>
      <c r="AL45" s="106"/>
      <c r="AM45" s="108" t="s">
        <v>6</v>
      </c>
      <c r="AN45" s="106"/>
    </row>
    <row r="46" spans="2:40" x14ac:dyDescent="0.25">
      <c r="B46" s="103" t="s">
        <v>20</v>
      </c>
      <c r="C46" s="104" t="s">
        <v>6</v>
      </c>
      <c r="D46" s="105"/>
      <c r="E46" s="104" t="s">
        <v>6</v>
      </c>
      <c r="F46" s="105"/>
      <c r="G46" s="104" t="s">
        <v>6</v>
      </c>
      <c r="H46" s="105"/>
      <c r="I46" s="104" t="s">
        <v>6</v>
      </c>
      <c r="J46" s="105"/>
      <c r="K46" s="104" t="s">
        <v>6</v>
      </c>
      <c r="L46" s="105"/>
      <c r="M46" s="104" t="s">
        <v>6</v>
      </c>
      <c r="N46" s="106"/>
      <c r="O46" s="104" t="s">
        <v>6</v>
      </c>
      <c r="P46" s="106"/>
      <c r="Q46" s="104" t="s">
        <v>6</v>
      </c>
      <c r="R46" s="106"/>
      <c r="S46" s="104" t="s">
        <v>6</v>
      </c>
      <c r="T46" s="106"/>
      <c r="U46" s="104" t="s">
        <v>6</v>
      </c>
      <c r="V46" s="106"/>
      <c r="W46" s="104" t="s">
        <v>6</v>
      </c>
      <c r="X46" s="106"/>
      <c r="Y46" s="104" t="s">
        <v>6</v>
      </c>
      <c r="Z46" s="106"/>
      <c r="AA46" s="104" t="s">
        <v>6</v>
      </c>
      <c r="AB46" s="106"/>
      <c r="AC46" s="104">
        <v>3975</v>
      </c>
      <c r="AD46" s="106"/>
      <c r="AE46" s="104">
        <v>3959</v>
      </c>
      <c r="AF46" s="106"/>
      <c r="AG46" s="104">
        <v>3944</v>
      </c>
      <c r="AH46" s="106"/>
      <c r="AI46" s="104">
        <v>3935</v>
      </c>
      <c r="AJ46" s="106"/>
      <c r="AK46" s="104">
        <v>3979</v>
      </c>
      <c r="AL46" s="106"/>
      <c r="AM46" s="104" t="s">
        <v>6</v>
      </c>
      <c r="AN46" s="106"/>
    </row>
    <row r="47" spans="2:40" x14ac:dyDescent="0.25">
      <c r="B47" s="111" t="s">
        <v>21</v>
      </c>
      <c r="C47" s="112" t="s">
        <v>6</v>
      </c>
      <c r="D47" s="113"/>
      <c r="E47" s="112">
        <v>1180</v>
      </c>
      <c r="F47" s="113">
        <v>7</v>
      </c>
      <c r="G47" s="112">
        <v>1770</v>
      </c>
      <c r="H47" s="113" t="s">
        <v>22</v>
      </c>
      <c r="I47" s="112">
        <v>1750</v>
      </c>
      <c r="J47" s="113">
        <v>7</v>
      </c>
      <c r="K47" s="112">
        <v>1640</v>
      </c>
      <c r="L47" s="113">
        <v>7</v>
      </c>
      <c r="M47" s="112">
        <v>2070</v>
      </c>
      <c r="N47" s="114">
        <v>7</v>
      </c>
      <c r="O47" s="112">
        <v>2330</v>
      </c>
      <c r="P47" s="114">
        <v>7</v>
      </c>
      <c r="Q47" s="112">
        <v>2570</v>
      </c>
      <c r="R47" s="114">
        <v>7</v>
      </c>
      <c r="S47" s="112" t="s">
        <v>6</v>
      </c>
      <c r="T47" s="114"/>
      <c r="U47" s="112" t="s">
        <v>6</v>
      </c>
      <c r="V47" s="114"/>
      <c r="W47" s="112" t="s">
        <v>6</v>
      </c>
      <c r="X47" s="114"/>
      <c r="Y47" s="112" t="s">
        <v>6</v>
      </c>
      <c r="Z47" s="114"/>
      <c r="AA47" s="112" t="s">
        <v>6</v>
      </c>
      <c r="AB47" s="114"/>
      <c r="AC47" s="112" t="s">
        <v>6</v>
      </c>
      <c r="AD47" s="114"/>
      <c r="AE47" s="112" t="s">
        <v>6</v>
      </c>
      <c r="AF47" s="114"/>
      <c r="AG47" s="112" t="s">
        <v>6</v>
      </c>
      <c r="AH47" s="114"/>
      <c r="AI47" s="112" t="s">
        <v>6</v>
      </c>
      <c r="AJ47" s="114"/>
      <c r="AK47" s="112" t="s">
        <v>6</v>
      </c>
      <c r="AL47" s="114"/>
      <c r="AM47" s="112" t="s">
        <v>6</v>
      </c>
      <c r="AN47" s="114"/>
    </row>
    <row r="48" spans="2:40" x14ac:dyDescent="0.25">
      <c r="B48" s="111" t="s">
        <v>23</v>
      </c>
      <c r="C48" s="112">
        <v>1153</v>
      </c>
      <c r="D48" s="113"/>
      <c r="E48" s="112">
        <v>649.29998779296875</v>
      </c>
      <c r="F48" s="113"/>
      <c r="G48" s="112">
        <v>677.5</v>
      </c>
      <c r="H48" s="113"/>
      <c r="I48" s="112">
        <v>686.5999755859375</v>
      </c>
      <c r="J48" s="113"/>
      <c r="K48" s="112">
        <v>655</v>
      </c>
      <c r="L48" s="113"/>
      <c r="M48" s="112">
        <v>686</v>
      </c>
      <c r="N48" s="114"/>
      <c r="O48" s="112">
        <v>650</v>
      </c>
      <c r="P48" s="114"/>
      <c r="Q48" s="112" t="s">
        <v>6</v>
      </c>
      <c r="R48" s="114"/>
      <c r="S48" s="112" t="s">
        <v>6</v>
      </c>
      <c r="T48" s="114"/>
      <c r="U48" s="112" t="s">
        <v>6</v>
      </c>
      <c r="V48" s="114"/>
      <c r="W48" s="112" t="s">
        <v>6</v>
      </c>
      <c r="X48" s="114"/>
      <c r="Y48" s="112" t="s">
        <v>6</v>
      </c>
      <c r="Z48" s="114"/>
      <c r="AA48" s="112" t="s">
        <v>6</v>
      </c>
      <c r="AB48" s="114"/>
      <c r="AC48" s="112" t="s">
        <v>6</v>
      </c>
      <c r="AD48" s="114"/>
      <c r="AE48" s="112" t="s">
        <v>6</v>
      </c>
      <c r="AF48" s="114"/>
      <c r="AG48" s="112" t="s">
        <v>6</v>
      </c>
      <c r="AH48" s="114"/>
      <c r="AI48" s="112" t="s">
        <v>6</v>
      </c>
      <c r="AJ48" s="114"/>
      <c r="AK48" s="112" t="s">
        <v>6</v>
      </c>
      <c r="AL48" s="114"/>
      <c r="AM48" s="112" t="s">
        <v>6</v>
      </c>
      <c r="AN48" s="114"/>
    </row>
    <row r="49" spans="1:44" x14ac:dyDescent="0.25">
      <c r="B49" s="111" t="s">
        <v>24</v>
      </c>
      <c r="C49" s="112" t="s">
        <v>6</v>
      </c>
      <c r="D49" s="113"/>
      <c r="E49" s="112" t="s">
        <v>6</v>
      </c>
      <c r="F49" s="113"/>
      <c r="G49" s="112" t="s">
        <v>6</v>
      </c>
      <c r="H49" s="113"/>
      <c r="I49" s="112" t="s">
        <v>6</v>
      </c>
      <c r="J49" s="113"/>
      <c r="K49" s="112" t="s">
        <v>6</v>
      </c>
      <c r="L49" s="113"/>
      <c r="M49" s="112" t="s">
        <v>6</v>
      </c>
      <c r="N49" s="114"/>
      <c r="O49" s="112" t="s">
        <v>6</v>
      </c>
      <c r="P49" s="114"/>
      <c r="Q49" s="112">
        <v>5942</v>
      </c>
      <c r="R49" s="114">
        <v>9</v>
      </c>
      <c r="S49" s="112" t="s">
        <v>6</v>
      </c>
      <c r="T49" s="114"/>
      <c r="U49" s="112" t="s">
        <v>6</v>
      </c>
      <c r="V49" s="114"/>
      <c r="W49" s="112" t="s">
        <v>6</v>
      </c>
      <c r="X49" s="114"/>
      <c r="Y49" s="112" t="s">
        <v>6</v>
      </c>
      <c r="Z49" s="114"/>
      <c r="AA49" s="112" t="s">
        <v>6</v>
      </c>
      <c r="AB49" s="114"/>
      <c r="AC49" s="112" t="s">
        <v>6</v>
      </c>
      <c r="AD49" s="114"/>
      <c r="AE49" s="112" t="s">
        <v>6</v>
      </c>
      <c r="AF49" s="114"/>
      <c r="AG49" s="112" t="s">
        <v>6</v>
      </c>
      <c r="AH49" s="114"/>
      <c r="AI49" s="112" t="s">
        <v>6</v>
      </c>
      <c r="AJ49" s="114"/>
      <c r="AK49" s="112" t="s">
        <v>6</v>
      </c>
      <c r="AL49" s="114"/>
      <c r="AM49" s="112" t="s">
        <v>6</v>
      </c>
      <c r="AN49" s="114"/>
    </row>
    <row r="50" spans="1:44" x14ac:dyDescent="0.25">
      <c r="B50" s="111" t="s">
        <v>25</v>
      </c>
      <c r="C50" s="112" t="s">
        <v>6</v>
      </c>
      <c r="D50" s="113"/>
      <c r="E50" s="112" t="s">
        <v>6</v>
      </c>
      <c r="F50" s="113"/>
      <c r="G50" s="112" t="s">
        <v>6</v>
      </c>
      <c r="H50" s="113"/>
      <c r="I50" s="112" t="s">
        <v>6</v>
      </c>
      <c r="J50" s="113"/>
      <c r="K50" s="112" t="s">
        <v>6</v>
      </c>
      <c r="L50" s="113"/>
      <c r="M50" s="112" t="s">
        <v>6</v>
      </c>
      <c r="N50" s="114"/>
      <c r="O50" s="112" t="s">
        <v>6</v>
      </c>
      <c r="P50" s="114"/>
      <c r="Q50" s="112" t="s">
        <v>6</v>
      </c>
      <c r="R50" s="114"/>
      <c r="S50" s="112" t="s">
        <v>6</v>
      </c>
      <c r="T50" s="114"/>
      <c r="U50" s="112" t="s">
        <v>6</v>
      </c>
      <c r="V50" s="114"/>
      <c r="W50" s="112" t="s">
        <v>6</v>
      </c>
      <c r="X50" s="114"/>
      <c r="Y50" s="112">
        <v>317.5</v>
      </c>
      <c r="Z50" s="114"/>
      <c r="AA50" s="112">
        <v>1195.0999755859375</v>
      </c>
      <c r="AB50" s="114"/>
      <c r="AC50" s="112">
        <v>998.20001220703125</v>
      </c>
      <c r="AD50" s="114"/>
      <c r="AE50" s="112">
        <v>794.5999755859375</v>
      </c>
      <c r="AF50" s="114">
        <v>10</v>
      </c>
      <c r="AG50" s="112">
        <v>844.5</v>
      </c>
      <c r="AH50" s="114"/>
      <c r="AI50" s="112">
        <v>815.79998779296875</v>
      </c>
      <c r="AJ50" s="114"/>
      <c r="AK50" s="112">
        <v>976.70001220703125</v>
      </c>
      <c r="AL50" s="114"/>
      <c r="AM50" s="112">
        <v>1139</v>
      </c>
      <c r="AN50" s="114"/>
    </row>
    <row r="51" spans="1:44" s="110" customFormat="1" x14ac:dyDescent="0.25">
      <c r="A51" s="1"/>
      <c r="B51" s="115" t="s">
        <v>26</v>
      </c>
      <c r="C51" s="116" t="s">
        <v>6</v>
      </c>
      <c r="D51" s="117"/>
      <c r="E51" s="116" t="s">
        <v>6</v>
      </c>
      <c r="F51" s="117"/>
      <c r="G51" s="116" t="s">
        <v>6</v>
      </c>
      <c r="H51" s="117"/>
      <c r="I51" s="116" t="s">
        <v>6</v>
      </c>
      <c r="J51" s="114"/>
      <c r="K51" s="116">
        <v>965.94244384765625</v>
      </c>
      <c r="L51" s="114"/>
      <c r="M51" s="116">
        <v>1012.408203125</v>
      </c>
      <c r="N51" s="114"/>
      <c r="O51" s="116">
        <v>1042.8575439453125</v>
      </c>
      <c r="P51" s="114"/>
      <c r="Q51" s="116">
        <v>1066.9222412109375</v>
      </c>
      <c r="R51" s="114"/>
      <c r="S51" s="116">
        <v>1092.3753662109375</v>
      </c>
      <c r="T51" s="114"/>
      <c r="U51" s="116" t="s">
        <v>6</v>
      </c>
      <c r="V51" s="114"/>
      <c r="W51" s="116" t="s">
        <v>6</v>
      </c>
      <c r="X51" s="114"/>
      <c r="Y51" s="116" t="s">
        <v>6</v>
      </c>
      <c r="Z51" s="114"/>
      <c r="AA51" s="116" t="s">
        <v>6</v>
      </c>
      <c r="AB51" s="114"/>
      <c r="AC51" s="116" t="s">
        <v>6</v>
      </c>
      <c r="AD51" s="114"/>
      <c r="AE51" s="116" t="s">
        <v>6</v>
      </c>
      <c r="AF51" s="114"/>
      <c r="AG51" s="116" t="s">
        <v>6</v>
      </c>
      <c r="AH51" s="114"/>
      <c r="AI51" s="116" t="s">
        <v>6</v>
      </c>
      <c r="AJ51" s="114"/>
      <c r="AK51" s="116" t="s">
        <v>6</v>
      </c>
      <c r="AL51" s="114"/>
      <c r="AM51" s="116" t="s">
        <v>6</v>
      </c>
      <c r="AN51" s="114"/>
    </row>
    <row r="52" spans="1:44" x14ac:dyDescent="0.25">
      <c r="B52" s="103" t="s">
        <v>27</v>
      </c>
      <c r="C52" s="104" t="s">
        <v>6</v>
      </c>
      <c r="D52" s="105"/>
      <c r="E52" s="104" t="s">
        <v>6</v>
      </c>
      <c r="F52" s="105"/>
      <c r="G52" s="104" t="s">
        <v>6</v>
      </c>
      <c r="H52" s="105"/>
      <c r="I52" s="104" t="s">
        <v>6</v>
      </c>
      <c r="J52" s="105"/>
      <c r="K52" s="104" t="s">
        <v>6</v>
      </c>
      <c r="L52" s="105"/>
      <c r="M52" s="104" t="s">
        <v>6</v>
      </c>
      <c r="N52" s="106"/>
      <c r="O52" s="104" t="s">
        <v>6</v>
      </c>
      <c r="P52" s="106"/>
      <c r="Q52" s="104" t="s">
        <v>6</v>
      </c>
      <c r="R52" s="106"/>
      <c r="S52" s="104" t="s">
        <v>6</v>
      </c>
      <c r="T52" s="106"/>
      <c r="U52" s="104" t="s">
        <v>6</v>
      </c>
      <c r="V52" s="106"/>
      <c r="W52" s="104" t="s">
        <v>6</v>
      </c>
      <c r="X52" s="106"/>
      <c r="Y52" s="104" t="s">
        <v>6</v>
      </c>
      <c r="Z52" s="106"/>
      <c r="AA52" s="104">
        <v>219.89041137695312</v>
      </c>
      <c r="AB52" s="106">
        <v>11</v>
      </c>
      <c r="AC52" s="104">
        <v>249.23287963867187</v>
      </c>
      <c r="AD52" s="106">
        <v>11</v>
      </c>
      <c r="AE52" s="104">
        <v>276.71234130859375</v>
      </c>
      <c r="AF52" s="106">
        <v>11</v>
      </c>
      <c r="AG52" s="104">
        <v>280.4383544921875</v>
      </c>
      <c r="AH52" s="106">
        <v>11</v>
      </c>
      <c r="AI52" s="104">
        <v>281.91781616210937</v>
      </c>
      <c r="AJ52" s="106">
        <v>11</v>
      </c>
      <c r="AK52" s="104">
        <v>281.64382934570312</v>
      </c>
      <c r="AL52" s="106">
        <v>11</v>
      </c>
      <c r="AM52" s="104">
        <v>279.0684814453125</v>
      </c>
      <c r="AN52" s="106">
        <v>11</v>
      </c>
    </row>
    <row r="53" spans="1:44" ht="13.5" customHeight="1" x14ac:dyDescent="0.25">
      <c r="B53" s="103" t="s">
        <v>28</v>
      </c>
      <c r="C53" s="104">
        <v>30</v>
      </c>
      <c r="D53" s="105"/>
      <c r="E53" s="104">
        <v>35</v>
      </c>
      <c r="F53" s="105"/>
      <c r="G53" s="104">
        <v>35</v>
      </c>
      <c r="H53" s="105"/>
      <c r="I53" s="104">
        <v>35</v>
      </c>
      <c r="J53" s="105"/>
      <c r="K53" s="104">
        <v>35</v>
      </c>
      <c r="L53" s="105"/>
      <c r="M53" s="104">
        <v>35</v>
      </c>
      <c r="N53" s="106"/>
      <c r="O53" s="104">
        <v>35</v>
      </c>
      <c r="P53" s="106"/>
      <c r="Q53" s="104" t="s">
        <v>6</v>
      </c>
      <c r="R53" s="106"/>
      <c r="S53" s="104">
        <v>56.599998474121094</v>
      </c>
      <c r="T53" s="106"/>
      <c r="U53" s="104" t="s">
        <v>6</v>
      </c>
      <c r="V53" s="106"/>
      <c r="W53" s="106" t="s">
        <v>6</v>
      </c>
      <c r="X53" s="106"/>
      <c r="Y53" s="104">
        <v>38</v>
      </c>
      <c r="Z53" s="106"/>
      <c r="AA53" s="104">
        <v>41</v>
      </c>
      <c r="AB53" s="106"/>
      <c r="AC53" s="104">
        <v>42</v>
      </c>
      <c r="AD53" s="106"/>
      <c r="AE53" s="104">
        <v>73</v>
      </c>
      <c r="AF53" s="106"/>
      <c r="AG53" s="104">
        <v>89</v>
      </c>
      <c r="AH53" s="106"/>
      <c r="AI53" s="104">
        <v>69</v>
      </c>
      <c r="AJ53" s="106"/>
      <c r="AK53" s="104">
        <v>82</v>
      </c>
      <c r="AL53" s="106"/>
      <c r="AM53" s="104">
        <v>72</v>
      </c>
      <c r="AN53" s="106"/>
    </row>
    <row r="54" spans="1:44" ht="14.25" customHeight="1" x14ac:dyDescent="0.25">
      <c r="B54" s="103" t="s">
        <v>29</v>
      </c>
      <c r="C54" s="104" t="s">
        <v>6</v>
      </c>
      <c r="D54" s="105"/>
      <c r="E54" s="104" t="s">
        <v>6</v>
      </c>
      <c r="F54" s="105"/>
      <c r="G54" s="104" t="s">
        <v>6</v>
      </c>
      <c r="H54" s="105"/>
      <c r="I54" s="104" t="s">
        <v>6</v>
      </c>
      <c r="J54" s="105"/>
      <c r="K54" s="104" t="s">
        <v>6</v>
      </c>
      <c r="L54" s="105"/>
      <c r="M54" s="104">
        <v>18.069999694824219</v>
      </c>
      <c r="N54" s="106">
        <v>12</v>
      </c>
      <c r="O54" s="104">
        <v>20.75</v>
      </c>
      <c r="P54" s="106">
        <v>12</v>
      </c>
      <c r="Q54" s="104">
        <v>19.069999694824219</v>
      </c>
      <c r="R54" s="106">
        <v>12</v>
      </c>
      <c r="S54" s="104">
        <v>19.290000915527344</v>
      </c>
      <c r="T54" s="106">
        <v>12</v>
      </c>
      <c r="U54" s="104">
        <v>18.520000457763672</v>
      </c>
      <c r="V54" s="106">
        <v>12</v>
      </c>
      <c r="W54" s="104">
        <v>17.549999237060547</v>
      </c>
      <c r="X54" s="106">
        <v>12</v>
      </c>
      <c r="Y54" s="104">
        <v>17.222999572753906</v>
      </c>
      <c r="Z54" s="106">
        <v>12</v>
      </c>
      <c r="AA54" s="104">
        <v>17.090999603271484</v>
      </c>
      <c r="AB54" s="106">
        <v>12</v>
      </c>
      <c r="AC54" s="104" t="s">
        <v>30</v>
      </c>
      <c r="AD54" s="106"/>
      <c r="AE54" s="104">
        <v>17.617000579833984</v>
      </c>
      <c r="AF54" s="106">
        <v>12</v>
      </c>
      <c r="AG54" s="104">
        <v>18.045000076293945</v>
      </c>
      <c r="AH54" s="106">
        <v>12</v>
      </c>
      <c r="AI54" s="104">
        <v>17.799999237060547</v>
      </c>
      <c r="AJ54" s="106">
        <v>12</v>
      </c>
      <c r="AK54" s="104">
        <v>17.059999465942301</v>
      </c>
      <c r="AL54" s="106">
        <v>12</v>
      </c>
      <c r="AM54" s="104" t="s">
        <v>30</v>
      </c>
      <c r="AN54" s="106"/>
    </row>
    <row r="55" spans="1:44" x14ac:dyDescent="0.25">
      <c r="B55" s="103" t="s">
        <v>31</v>
      </c>
      <c r="C55" s="104" t="s">
        <v>6</v>
      </c>
      <c r="D55" s="105"/>
      <c r="E55" s="104" t="s">
        <v>6</v>
      </c>
      <c r="F55" s="105"/>
      <c r="G55" s="104" t="s">
        <v>6</v>
      </c>
      <c r="H55" s="105"/>
      <c r="I55" s="104" t="s">
        <v>6</v>
      </c>
      <c r="J55" s="105"/>
      <c r="K55" s="104" t="s">
        <v>6</v>
      </c>
      <c r="L55" s="105"/>
      <c r="M55" s="104" t="s">
        <v>6</v>
      </c>
      <c r="N55" s="106"/>
      <c r="O55" s="104" t="s">
        <v>6</v>
      </c>
      <c r="P55" s="106"/>
      <c r="Q55" s="104">
        <v>21.330188751220703</v>
      </c>
      <c r="R55" s="106"/>
      <c r="S55" s="104">
        <v>22.563676834106445</v>
      </c>
      <c r="T55" s="106"/>
      <c r="U55" s="104">
        <v>22.539190292358398</v>
      </c>
      <c r="V55" s="106"/>
      <c r="W55" s="104">
        <v>23.93153190612793</v>
      </c>
      <c r="X55" s="106"/>
      <c r="Y55" s="104">
        <v>24.774652481079102</v>
      </c>
      <c r="Z55" s="106"/>
      <c r="AA55" s="104">
        <v>26.776912689208984</v>
      </c>
      <c r="AB55" s="106"/>
      <c r="AC55" s="104">
        <v>39.091583251953125</v>
      </c>
      <c r="AD55" s="106"/>
      <c r="AE55" s="104">
        <v>29.417697906494141</v>
      </c>
      <c r="AF55" s="106"/>
      <c r="AG55" s="104">
        <v>41.870796203613281</v>
      </c>
      <c r="AH55" s="106"/>
      <c r="AI55" s="104">
        <v>31.595836639404297</v>
      </c>
      <c r="AJ55" s="106"/>
      <c r="AK55" s="104">
        <v>31.471389770507813</v>
      </c>
      <c r="AL55" s="106"/>
      <c r="AM55" s="104">
        <v>32.397220611572266</v>
      </c>
      <c r="AN55" s="106"/>
      <c r="AR55" s="3"/>
    </row>
    <row r="56" spans="1:44" x14ac:dyDescent="0.25">
      <c r="B56" s="103" t="s">
        <v>32</v>
      </c>
      <c r="C56" s="104" t="s">
        <v>6</v>
      </c>
      <c r="D56" s="105"/>
      <c r="E56" s="104" t="s">
        <v>6</v>
      </c>
      <c r="F56" s="105"/>
      <c r="G56" s="104">
        <v>20.736000061035156</v>
      </c>
      <c r="H56" s="105">
        <v>13</v>
      </c>
      <c r="I56" s="104">
        <v>36.028999328613281</v>
      </c>
      <c r="J56" s="105">
        <v>13</v>
      </c>
      <c r="K56" s="104">
        <v>56.333999633789063</v>
      </c>
      <c r="L56" s="105">
        <v>13</v>
      </c>
      <c r="M56" s="104">
        <v>60.738998413085938</v>
      </c>
      <c r="N56" s="105">
        <v>13</v>
      </c>
      <c r="O56" s="104">
        <v>64.800003051757812</v>
      </c>
      <c r="P56" s="105">
        <v>13</v>
      </c>
      <c r="Q56" s="104">
        <v>74.910003662109375</v>
      </c>
      <c r="R56" s="105">
        <v>13</v>
      </c>
      <c r="S56" s="104">
        <v>77.500999450683594</v>
      </c>
      <c r="T56" s="105">
        <v>13</v>
      </c>
      <c r="U56" s="104" t="s">
        <v>6</v>
      </c>
      <c r="V56" s="106"/>
      <c r="W56" s="104" t="s">
        <v>6</v>
      </c>
      <c r="X56" s="106"/>
      <c r="Y56" s="104" t="s">
        <v>6</v>
      </c>
      <c r="Z56" s="106"/>
      <c r="AA56" s="104" t="s">
        <v>6</v>
      </c>
      <c r="AB56" s="106"/>
      <c r="AC56" s="104" t="s">
        <v>6</v>
      </c>
      <c r="AD56" s="106"/>
      <c r="AE56" s="104" t="s">
        <v>6</v>
      </c>
      <c r="AF56" s="106"/>
      <c r="AG56" s="104" t="s">
        <v>6</v>
      </c>
      <c r="AH56" s="106"/>
      <c r="AI56" s="104" t="s">
        <v>6</v>
      </c>
      <c r="AJ56" s="106"/>
      <c r="AK56" s="104" t="s">
        <v>6</v>
      </c>
      <c r="AL56" s="106"/>
      <c r="AM56" s="104" t="s">
        <v>6</v>
      </c>
      <c r="AN56" s="106"/>
    </row>
    <row r="57" spans="1:44" x14ac:dyDescent="0.25">
      <c r="B57" s="111" t="s">
        <v>33</v>
      </c>
      <c r="C57" s="112" t="s">
        <v>6</v>
      </c>
      <c r="D57" s="113"/>
      <c r="E57" s="112" t="s">
        <v>6</v>
      </c>
      <c r="F57" s="114"/>
      <c r="G57" s="112" t="s">
        <v>6</v>
      </c>
      <c r="H57" s="113"/>
      <c r="I57" s="112" t="s">
        <v>6</v>
      </c>
      <c r="J57" s="113"/>
      <c r="K57" s="112" t="s">
        <v>6</v>
      </c>
      <c r="L57" s="113"/>
      <c r="M57" s="112" t="s">
        <v>6</v>
      </c>
      <c r="N57" s="114"/>
      <c r="O57" s="112" t="s">
        <v>6</v>
      </c>
      <c r="P57" s="114"/>
      <c r="Q57" s="112" t="s">
        <v>6</v>
      </c>
      <c r="R57" s="114"/>
      <c r="S57" s="112" t="s">
        <v>6</v>
      </c>
      <c r="T57" s="114"/>
      <c r="U57" s="112" t="s">
        <v>6</v>
      </c>
      <c r="V57" s="114"/>
      <c r="W57" s="112">
        <v>67.235618591308594</v>
      </c>
      <c r="X57" s="114">
        <v>14</v>
      </c>
      <c r="Y57" s="112">
        <v>151.41781616210937</v>
      </c>
      <c r="Z57" s="114">
        <v>14</v>
      </c>
      <c r="AA57" s="112">
        <v>164.59284973144531</v>
      </c>
      <c r="AB57" s="114">
        <v>14</v>
      </c>
      <c r="AC57" s="112">
        <v>190.79005432128906</v>
      </c>
      <c r="AD57" s="114">
        <v>14</v>
      </c>
      <c r="AE57" s="112">
        <v>238.91748046875</v>
      </c>
      <c r="AF57" s="114">
        <v>14</v>
      </c>
      <c r="AG57" s="112">
        <v>250.27423095703125</v>
      </c>
      <c r="AH57" s="114">
        <v>14</v>
      </c>
      <c r="AI57" s="112">
        <v>278.50106811523437</v>
      </c>
      <c r="AJ57" s="114">
        <v>14</v>
      </c>
      <c r="AK57" s="112">
        <v>339.41513061523437</v>
      </c>
      <c r="AL57" s="114">
        <v>14</v>
      </c>
      <c r="AM57" s="112">
        <v>389.96954345703125</v>
      </c>
      <c r="AN57" s="114">
        <v>14</v>
      </c>
    </row>
    <row r="58" spans="1:44" x14ac:dyDescent="0.25">
      <c r="B58" s="111" t="s">
        <v>34</v>
      </c>
      <c r="C58" s="112" t="s">
        <v>6</v>
      </c>
      <c r="D58" s="113"/>
      <c r="E58" s="112" t="s">
        <v>6</v>
      </c>
      <c r="F58" s="114"/>
      <c r="G58" s="112" t="s">
        <v>6</v>
      </c>
      <c r="H58" s="113"/>
      <c r="I58" s="112" t="s">
        <v>6</v>
      </c>
      <c r="J58" s="113"/>
      <c r="K58" s="112" t="s">
        <v>6</v>
      </c>
      <c r="L58" s="113"/>
      <c r="M58" s="112" t="s">
        <v>6</v>
      </c>
      <c r="N58" s="114"/>
      <c r="O58" s="112">
        <v>443.79998779296875</v>
      </c>
      <c r="P58" s="114"/>
      <c r="Q58" s="112">
        <v>378.10000610351562</v>
      </c>
      <c r="R58" s="114"/>
      <c r="S58" s="112">
        <v>342.5</v>
      </c>
      <c r="T58" s="114"/>
      <c r="U58" s="112">
        <v>216.39999389648437</v>
      </c>
      <c r="V58" s="114"/>
      <c r="W58" s="112">
        <v>232.89999389648437</v>
      </c>
      <c r="X58" s="114"/>
      <c r="Y58" s="112">
        <v>339.70001220703125</v>
      </c>
      <c r="Z58" s="114"/>
      <c r="AA58" s="112">
        <v>326</v>
      </c>
      <c r="AB58" s="114"/>
      <c r="AC58" s="112">
        <v>326</v>
      </c>
      <c r="AD58" s="114"/>
      <c r="AE58" s="112">
        <v>315.10000610351562</v>
      </c>
      <c r="AF58" s="114"/>
      <c r="AG58" s="112">
        <v>317.79998779296875</v>
      </c>
      <c r="AH58" s="114"/>
      <c r="AI58" s="112">
        <v>326</v>
      </c>
      <c r="AJ58" s="114"/>
      <c r="AK58" s="112">
        <v>315.10000610351562</v>
      </c>
      <c r="AL58" s="114"/>
      <c r="AM58" s="112">
        <v>309.60000610351562</v>
      </c>
      <c r="AN58" s="114"/>
    </row>
    <row r="59" spans="1:44" x14ac:dyDescent="0.25">
      <c r="B59" s="111" t="s">
        <v>35</v>
      </c>
      <c r="C59" s="112" t="s">
        <v>6</v>
      </c>
      <c r="D59" s="113"/>
      <c r="E59" s="112" t="s">
        <v>6</v>
      </c>
      <c r="F59" s="114"/>
      <c r="G59" s="112" t="s">
        <v>6</v>
      </c>
      <c r="H59" s="114"/>
      <c r="I59" s="112" t="s">
        <v>6</v>
      </c>
      <c r="J59" s="113"/>
      <c r="K59" s="112" t="s">
        <v>6</v>
      </c>
      <c r="L59" s="113"/>
      <c r="M59" s="112" t="s">
        <v>6</v>
      </c>
      <c r="N59" s="114"/>
      <c r="O59" s="112">
        <v>58</v>
      </c>
      <c r="P59" s="114">
        <v>15</v>
      </c>
      <c r="Q59" s="112">
        <v>56</v>
      </c>
      <c r="R59" s="114">
        <v>15</v>
      </c>
      <c r="S59" s="112">
        <v>60</v>
      </c>
      <c r="T59" s="114">
        <v>15</v>
      </c>
      <c r="U59" s="112">
        <v>53</v>
      </c>
      <c r="V59" s="114">
        <v>15</v>
      </c>
      <c r="W59" s="112">
        <v>52</v>
      </c>
      <c r="X59" s="114"/>
      <c r="Y59" s="112">
        <v>57</v>
      </c>
      <c r="Z59" s="114"/>
      <c r="AA59" s="112">
        <v>49</v>
      </c>
      <c r="AB59" s="114"/>
      <c r="AC59" s="112">
        <v>54</v>
      </c>
      <c r="AD59" s="114"/>
      <c r="AE59" s="112">
        <v>56</v>
      </c>
      <c r="AF59" s="114"/>
      <c r="AG59" s="112">
        <v>45</v>
      </c>
      <c r="AH59" s="114"/>
      <c r="AI59" s="112">
        <v>40</v>
      </c>
      <c r="AJ59" s="114"/>
      <c r="AK59" s="112">
        <v>38</v>
      </c>
      <c r="AL59" s="114"/>
      <c r="AM59" s="112">
        <v>40</v>
      </c>
      <c r="AN59" s="114"/>
    </row>
    <row r="60" spans="1:44" x14ac:dyDescent="0.25">
      <c r="B60" s="111" t="s">
        <v>36</v>
      </c>
      <c r="C60" s="112">
        <v>876</v>
      </c>
      <c r="D60" s="113"/>
      <c r="E60" s="112">
        <v>1177</v>
      </c>
      <c r="F60" s="114"/>
      <c r="G60" s="112">
        <v>1201</v>
      </c>
      <c r="H60" s="113"/>
      <c r="I60" s="112">
        <v>1209</v>
      </c>
      <c r="J60" s="113"/>
      <c r="K60" s="112">
        <v>1301</v>
      </c>
      <c r="L60" s="113"/>
      <c r="M60" s="112">
        <v>1308</v>
      </c>
      <c r="N60" s="114"/>
      <c r="O60" s="112">
        <v>1342</v>
      </c>
      <c r="P60" s="114"/>
      <c r="Q60" s="112">
        <v>1280</v>
      </c>
      <c r="R60" s="114"/>
      <c r="S60" s="112">
        <v>1307</v>
      </c>
      <c r="T60" s="114"/>
      <c r="U60" s="112" t="s">
        <v>6</v>
      </c>
      <c r="V60" s="114"/>
      <c r="W60" s="112" t="s">
        <v>6</v>
      </c>
      <c r="X60" s="114"/>
      <c r="Y60" s="112" t="s">
        <v>6</v>
      </c>
      <c r="Z60" s="114"/>
      <c r="AA60" s="112" t="s">
        <v>6</v>
      </c>
      <c r="AB60" s="114"/>
      <c r="AC60" s="112" t="s">
        <v>6</v>
      </c>
      <c r="AD60" s="114"/>
      <c r="AE60" s="112" t="s">
        <v>6</v>
      </c>
      <c r="AF60" s="114"/>
      <c r="AG60" s="112" t="s">
        <v>6</v>
      </c>
      <c r="AH60" s="114"/>
      <c r="AI60" s="112" t="s">
        <v>6</v>
      </c>
      <c r="AJ60" s="114"/>
      <c r="AK60" s="112" t="s">
        <v>6</v>
      </c>
      <c r="AL60" s="114"/>
      <c r="AM60" s="112" t="s">
        <v>6</v>
      </c>
      <c r="AN60" s="114"/>
    </row>
    <row r="61" spans="1:44" ht="25.95" customHeight="1" x14ac:dyDescent="0.25">
      <c r="B61" s="111" t="s">
        <v>37</v>
      </c>
      <c r="C61" s="112">
        <v>3.5</v>
      </c>
      <c r="D61" s="113"/>
      <c r="E61" s="112">
        <v>3.9000000953674316</v>
      </c>
      <c r="F61" s="114"/>
      <c r="G61" s="112">
        <v>18.100000381469727</v>
      </c>
      <c r="H61" s="113"/>
      <c r="I61" s="112">
        <v>25.799999237060547</v>
      </c>
      <c r="J61" s="113"/>
      <c r="K61" s="112">
        <v>12</v>
      </c>
      <c r="L61" s="113"/>
      <c r="M61" s="112">
        <v>15</v>
      </c>
      <c r="N61" s="114"/>
      <c r="O61" s="112">
        <v>13</v>
      </c>
      <c r="P61" s="114"/>
      <c r="Q61" s="112" t="s">
        <v>6</v>
      </c>
      <c r="R61" s="114"/>
      <c r="S61" s="112" t="s">
        <v>6</v>
      </c>
      <c r="T61" s="114"/>
      <c r="U61" s="112" t="s">
        <v>6</v>
      </c>
      <c r="V61" s="114"/>
      <c r="W61" s="112" t="s">
        <v>6</v>
      </c>
      <c r="X61" s="114"/>
      <c r="Y61" s="112" t="s">
        <v>6</v>
      </c>
      <c r="Z61" s="114"/>
      <c r="AA61" s="112" t="s">
        <v>6</v>
      </c>
      <c r="AB61" s="114"/>
      <c r="AC61" s="112" t="s">
        <v>6</v>
      </c>
      <c r="AD61" s="114"/>
      <c r="AE61" s="112" t="s">
        <v>6</v>
      </c>
      <c r="AF61" s="114"/>
      <c r="AG61" s="112" t="s">
        <v>6</v>
      </c>
      <c r="AH61" s="114"/>
      <c r="AI61" s="112" t="s">
        <v>6</v>
      </c>
      <c r="AJ61" s="114"/>
      <c r="AK61" s="112" t="s">
        <v>6</v>
      </c>
      <c r="AL61" s="114"/>
      <c r="AM61" s="112" t="s">
        <v>6</v>
      </c>
      <c r="AN61" s="114"/>
    </row>
    <row r="62" spans="1:44" x14ac:dyDescent="0.25">
      <c r="B62" s="103" t="s">
        <v>38</v>
      </c>
      <c r="C62" s="104" t="s">
        <v>6</v>
      </c>
      <c r="D62" s="105"/>
      <c r="E62" s="104" t="s">
        <v>6</v>
      </c>
      <c r="F62" s="106"/>
      <c r="G62" s="104" t="s">
        <v>6</v>
      </c>
      <c r="H62" s="105"/>
      <c r="I62" s="104" t="s">
        <v>6</v>
      </c>
      <c r="J62" s="105"/>
      <c r="K62" s="104" t="s">
        <v>6</v>
      </c>
      <c r="L62" s="105"/>
      <c r="M62" s="104" t="s">
        <v>6</v>
      </c>
      <c r="N62" s="106"/>
      <c r="O62" s="104" t="s">
        <v>6</v>
      </c>
      <c r="P62" s="106"/>
      <c r="Q62" s="104" t="s">
        <v>6</v>
      </c>
      <c r="R62" s="106"/>
      <c r="S62" s="104" t="s">
        <v>6</v>
      </c>
      <c r="T62" s="106"/>
      <c r="U62" s="104" t="s">
        <v>6</v>
      </c>
      <c r="V62" s="106"/>
      <c r="W62" s="104" t="s">
        <v>6</v>
      </c>
      <c r="X62" s="106"/>
      <c r="Y62" s="104" t="s">
        <v>6</v>
      </c>
      <c r="Z62" s="106"/>
      <c r="AA62" s="104">
        <v>595.4000244140625</v>
      </c>
      <c r="AB62" s="106">
        <v>16</v>
      </c>
      <c r="AC62" s="104">
        <v>622.70001220703125</v>
      </c>
      <c r="AD62" s="106">
        <v>16</v>
      </c>
      <c r="AE62" s="104">
        <v>642.5</v>
      </c>
      <c r="AF62" s="106">
        <v>16</v>
      </c>
      <c r="AG62" s="104">
        <v>654.20001220703125</v>
      </c>
      <c r="AH62" s="106">
        <v>16</v>
      </c>
      <c r="AI62" s="104">
        <v>657.4000244140625</v>
      </c>
      <c r="AJ62" s="106">
        <v>16</v>
      </c>
      <c r="AK62" s="104">
        <v>650.20001220703125</v>
      </c>
      <c r="AL62" s="106">
        <v>16</v>
      </c>
      <c r="AM62" s="104">
        <v>641</v>
      </c>
      <c r="AN62" s="106">
        <v>16</v>
      </c>
    </row>
    <row r="63" spans="1:44" x14ac:dyDescent="0.25">
      <c r="B63" s="103" t="s">
        <v>39</v>
      </c>
      <c r="C63" s="104">
        <v>16562.69921875</v>
      </c>
      <c r="D63" s="105"/>
      <c r="E63" s="104">
        <v>15550.7001953125</v>
      </c>
      <c r="F63" s="106"/>
      <c r="G63" s="104">
        <v>14884.900390625</v>
      </c>
      <c r="H63" s="105"/>
      <c r="I63" s="104">
        <v>14430</v>
      </c>
      <c r="J63" s="105"/>
      <c r="K63" s="104">
        <v>13860.2998046875</v>
      </c>
      <c r="L63" s="105"/>
      <c r="M63" s="104">
        <v>13465.7998046875</v>
      </c>
      <c r="N63" s="106"/>
      <c r="O63" s="104">
        <v>12753.400390625</v>
      </c>
      <c r="P63" s="106"/>
      <c r="Q63" s="104">
        <v>12191.7998046875</v>
      </c>
      <c r="R63" s="106"/>
      <c r="S63" s="104">
        <v>5783.60009765625</v>
      </c>
      <c r="T63" s="106"/>
      <c r="U63" s="104" t="s">
        <v>6</v>
      </c>
      <c r="V63" s="106"/>
      <c r="W63" s="104" t="s">
        <v>6</v>
      </c>
      <c r="X63" s="106"/>
      <c r="Y63" s="104" t="s">
        <v>6</v>
      </c>
      <c r="Z63" s="106"/>
      <c r="AA63" s="104" t="s">
        <v>6</v>
      </c>
      <c r="AB63" s="106"/>
      <c r="AC63" s="104" t="s">
        <v>6</v>
      </c>
      <c r="AD63" s="106"/>
      <c r="AE63" s="104" t="s">
        <v>6</v>
      </c>
      <c r="AF63" s="106"/>
      <c r="AG63" s="104" t="s">
        <v>6</v>
      </c>
      <c r="AH63" s="106"/>
      <c r="AI63" s="104" t="s">
        <v>6</v>
      </c>
      <c r="AJ63" s="106"/>
      <c r="AK63" s="104" t="s">
        <v>6</v>
      </c>
      <c r="AL63" s="106"/>
      <c r="AM63" s="104" t="s">
        <v>6</v>
      </c>
      <c r="AN63" s="106"/>
    </row>
    <row r="64" spans="1:44" x14ac:dyDescent="0.25">
      <c r="B64" s="103" t="s">
        <v>40</v>
      </c>
      <c r="C64" s="104" t="s">
        <v>6</v>
      </c>
      <c r="D64" s="105"/>
      <c r="E64" s="104" t="s">
        <v>6</v>
      </c>
      <c r="F64" s="106"/>
      <c r="G64" s="104" t="s">
        <v>6</v>
      </c>
      <c r="H64" s="105"/>
      <c r="I64" s="104" t="s">
        <v>6</v>
      </c>
      <c r="J64" s="105"/>
      <c r="K64" s="104" t="s">
        <v>6</v>
      </c>
      <c r="L64" s="105"/>
      <c r="M64" s="104" t="s">
        <v>6</v>
      </c>
      <c r="N64" s="106"/>
      <c r="O64" s="104" t="s">
        <v>6</v>
      </c>
      <c r="P64" s="106"/>
      <c r="Q64" s="104" t="s">
        <v>6</v>
      </c>
      <c r="R64" s="106"/>
      <c r="S64" s="104" t="s">
        <v>6</v>
      </c>
      <c r="T64" s="106"/>
      <c r="U64" s="104" t="s">
        <v>6</v>
      </c>
      <c r="V64" s="106"/>
      <c r="W64" s="104" t="s">
        <v>6</v>
      </c>
      <c r="X64" s="106"/>
      <c r="Y64" s="104" t="s">
        <v>6</v>
      </c>
      <c r="Z64" s="106"/>
      <c r="AA64" s="104" t="s">
        <v>6</v>
      </c>
      <c r="AB64" s="106"/>
      <c r="AC64" s="104" t="s">
        <v>6</v>
      </c>
      <c r="AD64" s="106"/>
      <c r="AE64" s="104" t="s">
        <v>6</v>
      </c>
      <c r="AF64" s="106"/>
      <c r="AG64" s="104" t="s">
        <v>6</v>
      </c>
      <c r="AH64" s="106"/>
      <c r="AI64" s="104" t="s">
        <v>6</v>
      </c>
      <c r="AJ64" s="106"/>
      <c r="AK64" s="104">
        <v>1363.5240478515625</v>
      </c>
      <c r="AL64" s="106">
        <v>17</v>
      </c>
      <c r="AM64" s="104">
        <v>1523.73681640625</v>
      </c>
      <c r="AN64" s="106">
        <v>17</v>
      </c>
    </row>
    <row r="65" spans="1:41" x14ac:dyDescent="0.25">
      <c r="A65" s="118"/>
      <c r="B65" s="119"/>
      <c r="C65" s="120"/>
      <c r="D65" s="121"/>
      <c r="E65" s="120"/>
      <c r="F65" s="121"/>
      <c r="G65" s="120"/>
      <c r="H65" s="121"/>
      <c r="I65" s="120"/>
      <c r="J65" s="121"/>
      <c r="K65" s="120"/>
      <c r="L65" s="121"/>
      <c r="M65" s="120"/>
      <c r="N65" s="121"/>
      <c r="O65" s="120"/>
      <c r="P65" s="122"/>
      <c r="Q65" s="120"/>
      <c r="R65" s="121"/>
      <c r="S65" s="120"/>
      <c r="T65" s="121"/>
      <c r="U65" s="120"/>
      <c r="V65" s="122"/>
      <c r="W65" s="120"/>
      <c r="X65" s="121"/>
      <c r="Y65" s="120"/>
      <c r="Z65" s="122"/>
      <c r="AA65" s="122"/>
      <c r="AB65" s="122"/>
      <c r="AC65" s="122"/>
      <c r="AD65" s="122"/>
      <c r="AE65" s="122"/>
      <c r="AF65" s="122"/>
      <c r="AG65" s="122"/>
      <c r="AH65" s="122"/>
      <c r="AI65" s="122"/>
      <c r="AJ65" s="122"/>
      <c r="AK65" s="120"/>
      <c r="AL65" s="121"/>
      <c r="AM65" s="121"/>
      <c r="AN65" s="121"/>
    </row>
    <row r="66" spans="1:41" x14ac:dyDescent="0.25">
      <c r="A66" s="123"/>
      <c r="B66" s="123"/>
      <c r="C66" s="124"/>
      <c r="D66" s="125"/>
      <c r="E66" s="126"/>
      <c r="F66" s="127"/>
      <c r="G66" s="126"/>
      <c r="H66" s="127"/>
      <c r="I66" s="124"/>
      <c r="J66" s="125"/>
      <c r="K66" s="124"/>
      <c r="L66" s="125"/>
      <c r="M66" s="124"/>
      <c r="N66" s="125"/>
      <c r="O66" s="126"/>
      <c r="P66" s="127"/>
      <c r="Q66" s="124"/>
      <c r="R66" s="125"/>
      <c r="S66" s="124"/>
      <c r="T66" s="125"/>
      <c r="U66" s="124"/>
      <c r="V66" s="125"/>
      <c r="W66" s="126"/>
      <c r="X66" s="127"/>
      <c r="Y66" s="124"/>
      <c r="AK66" s="126"/>
      <c r="AL66" s="127"/>
      <c r="AM66" s="127"/>
      <c r="AN66" s="127"/>
    </row>
    <row r="67" spans="1:41" s="8" customFormat="1" x14ac:dyDescent="0.25">
      <c r="A67" s="160" t="s">
        <v>41</v>
      </c>
      <c r="B67" s="160"/>
      <c r="C67" s="160"/>
      <c r="D67" s="160"/>
      <c r="E67" s="160"/>
      <c r="F67" s="160"/>
      <c r="G67" s="160"/>
      <c r="H67" s="160"/>
      <c r="I67" s="128"/>
    </row>
    <row r="68" spans="1:41" s="8" customFormat="1" ht="3" customHeight="1" x14ac:dyDescent="0.25">
      <c r="A68" s="129"/>
      <c r="B68" s="129"/>
      <c r="C68" s="129"/>
      <c r="D68" s="130"/>
      <c r="E68" s="129"/>
      <c r="F68" s="130"/>
      <c r="G68" s="129"/>
      <c r="H68" s="130"/>
      <c r="I68" s="128"/>
    </row>
    <row r="69" spans="1:41" s="8" customFormat="1" ht="15" customHeight="1" x14ac:dyDescent="0.25">
      <c r="A69" s="161" t="s">
        <v>64</v>
      </c>
      <c r="B69" s="161"/>
      <c r="C69" s="161"/>
      <c r="D69" s="161"/>
      <c r="E69" s="161"/>
      <c r="F69" s="161"/>
      <c r="G69" s="161"/>
      <c r="H69" s="161"/>
      <c r="I69" s="161"/>
      <c r="J69" s="161"/>
      <c r="K69" s="161"/>
      <c r="L69" s="161"/>
      <c r="M69" s="161"/>
      <c r="N69" s="161"/>
      <c r="O69" s="161"/>
      <c r="P69" s="161"/>
      <c r="Q69" s="161"/>
      <c r="R69" s="161"/>
      <c r="S69" s="161"/>
      <c r="T69" s="162"/>
      <c r="U69" s="162"/>
      <c r="V69" s="162"/>
      <c r="W69" s="162"/>
      <c r="X69" s="162"/>
      <c r="Y69" s="162"/>
      <c r="Z69" s="162"/>
      <c r="AA69" s="162"/>
      <c r="AB69" s="162"/>
      <c r="AC69" s="162"/>
      <c r="AD69" s="162"/>
      <c r="AE69" s="162"/>
      <c r="AF69" s="162"/>
      <c r="AG69" s="162"/>
      <c r="AH69" s="162"/>
      <c r="AI69" s="162"/>
      <c r="AJ69" s="162"/>
      <c r="AK69" s="162"/>
      <c r="AL69" s="162"/>
      <c r="AM69" s="162"/>
      <c r="AN69" s="162"/>
    </row>
    <row r="70" spans="1:41" x14ac:dyDescent="0.25">
      <c r="A70" s="8"/>
      <c r="B70" s="131"/>
      <c r="C70" s="132"/>
      <c r="D70" s="133"/>
      <c r="E70" s="131"/>
      <c r="F70" s="132"/>
      <c r="G70" s="133"/>
      <c r="H70" s="131"/>
      <c r="I70" s="134"/>
      <c r="J70" s="32"/>
      <c r="K70" s="8"/>
      <c r="L70" s="135"/>
      <c r="M70" s="8"/>
      <c r="N70" s="8"/>
      <c r="O70" s="8"/>
      <c r="P70" s="8"/>
      <c r="Q70" s="131"/>
      <c r="R70" s="132"/>
      <c r="S70" s="133"/>
      <c r="T70" s="131"/>
      <c r="U70" s="134"/>
      <c r="V70" s="32"/>
      <c r="W70" s="8"/>
      <c r="X70" s="135"/>
      <c r="Y70" s="8"/>
      <c r="Z70" s="8"/>
      <c r="AA70" s="8"/>
      <c r="AB70" s="8"/>
      <c r="AC70" s="8"/>
      <c r="AD70" s="8"/>
      <c r="AE70" s="8"/>
      <c r="AF70" s="8"/>
      <c r="AG70" s="8"/>
      <c r="AH70" s="8"/>
      <c r="AI70" s="8"/>
      <c r="AJ70" s="8"/>
      <c r="AK70" s="8"/>
      <c r="AL70" s="8"/>
      <c r="AM70" s="8"/>
      <c r="AN70" s="8"/>
    </row>
    <row r="71" spans="1:41" x14ac:dyDescent="0.25">
      <c r="A71" s="123" t="s">
        <v>42</v>
      </c>
      <c r="B71" s="136"/>
      <c r="C71" s="137"/>
      <c r="D71" s="138"/>
      <c r="E71" s="137"/>
      <c r="F71" s="138"/>
      <c r="G71" s="139"/>
      <c r="H71" s="138"/>
      <c r="I71" s="140"/>
      <c r="J71" s="140"/>
      <c r="K71" s="140"/>
      <c r="L71" s="141"/>
      <c r="M71" s="140"/>
      <c r="N71" s="140"/>
      <c r="O71" s="140"/>
      <c r="P71" s="140"/>
      <c r="Q71" s="137"/>
      <c r="R71" s="138"/>
      <c r="S71" s="139"/>
      <c r="T71" s="138"/>
      <c r="U71" s="140"/>
      <c r="V71" s="140"/>
      <c r="W71" s="140"/>
      <c r="X71" s="141"/>
      <c r="Y71" s="140"/>
      <c r="Z71" s="140"/>
      <c r="AA71" s="140"/>
      <c r="AB71" s="140"/>
      <c r="AC71" s="140"/>
      <c r="AD71" s="140"/>
      <c r="AE71" s="140"/>
      <c r="AF71" s="140"/>
      <c r="AG71" s="140"/>
      <c r="AH71" s="140"/>
      <c r="AI71" s="140"/>
      <c r="AJ71" s="140"/>
      <c r="AK71" s="140"/>
      <c r="AL71" s="140"/>
      <c r="AM71" s="140"/>
      <c r="AN71" s="140"/>
    </row>
    <row r="72" spans="1:41" ht="3" customHeight="1" x14ac:dyDescent="0.25">
      <c r="A72" s="123"/>
      <c r="B72" s="136"/>
      <c r="C72" s="137"/>
      <c r="D72" s="138"/>
      <c r="E72" s="137"/>
      <c r="F72" s="138"/>
      <c r="G72" s="139"/>
      <c r="H72" s="138"/>
      <c r="I72" s="140"/>
      <c r="J72" s="140"/>
      <c r="K72" s="140"/>
      <c r="L72" s="141"/>
      <c r="M72" s="140"/>
      <c r="N72" s="140"/>
      <c r="O72" s="140"/>
      <c r="P72" s="140"/>
      <c r="Q72" s="137"/>
      <c r="R72" s="138"/>
      <c r="S72" s="139"/>
      <c r="T72" s="138"/>
      <c r="U72" s="140"/>
      <c r="V72" s="140"/>
      <c r="W72" s="140"/>
      <c r="X72" s="141"/>
      <c r="Y72" s="140"/>
      <c r="Z72" s="140"/>
      <c r="AA72" s="140"/>
      <c r="AB72" s="140"/>
      <c r="AC72" s="140"/>
      <c r="AD72" s="140"/>
      <c r="AE72" s="140"/>
      <c r="AF72" s="140"/>
      <c r="AG72" s="140"/>
      <c r="AH72" s="140"/>
      <c r="AI72" s="140"/>
      <c r="AJ72" s="140"/>
      <c r="AK72" s="140"/>
      <c r="AL72" s="140"/>
      <c r="AM72" s="140"/>
      <c r="AN72" s="140"/>
    </row>
    <row r="73" spans="1:41" s="144" customFormat="1" ht="12.75" customHeight="1" x14ac:dyDescent="0.25">
      <c r="A73" s="142">
        <v>1</v>
      </c>
      <c r="B73" s="155" t="s">
        <v>43</v>
      </c>
      <c r="C73" s="155"/>
      <c r="D73" s="155"/>
      <c r="E73" s="155"/>
      <c r="F73" s="155"/>
      <c r="G73" s="155"/>
      <c r="H73" s="155"/>
      <c r="I73" s="155"/>
      <c r="J73" s="155"/>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143"/>
    </row>
    <row r="74" spans="1:41" s="144" customFormat="1" ht="12.75" customHeight="1" x14ac:dyDescent="0.25">
      <c r="A74" s="142">
        <v>2</v>
      </c>
      <c r="B74" s="155" t="s">
        <v>44</v>
      </c>
      <c r="C74" s="155"/>
      <c r="D74" s="155"/>
      <c r="E74" s="155"/>
      <c r="F74" s="155"/>
      <c r="G74" s="155"/>
      <c r="H74" s="155"/>
      <c r="I74" s="155"/>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c r="AL74" s="155"/>
      <c r="AM74" s="155"/>
      <c r="AN74" s="155"/>
      <c r="AO74" s="143"/>
    </row>
    <row r="75" spans="1:41" s="144" customFormat="1" ht="12.75" customHeight="1" x14ac:dyDescent="0.25">
      <c r="A75" s="142">
        <v>3</v>
      </c>
      <c r="B75" s="155" t="s">
        <v>45</v>
      </c>
      <c r="C75" s="155"/>
      <c r="D75" s="155"/>
      <c r="E75" s="155"/>
      <c r="F75" s="155"/>
      <c r="G75" s="155"/>
      <c r="H75" s="155"/>
      <c r="I75" s="15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155"/>
      <c r="AM75" s="155"/>
      <c r="AN75" s="155"/>
      <c r="AO75" s="143"/>
    </row>
    <row r="76" spans="1:41" s="144" customFormat="1" ht="12.75" customHeight="1" x14ac:dyDescent="0.25">
      <c r="A76" s="142">
        <v>4</v>
      </c>
      <c r="B76" s="155" t="s">
        <v>46</v>
      </c>
      <c r="C76" s="155"/>
      <c r="D76" s="155"/>
      <c r="E76" s="155"/>
      <c r="F76" s="155"/>
      <c r="G76" s="155"/>
      <c r="H76" s="155"/>
      <c r="I76" s="155"/>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c r="AH76" s="155"/>
      <c r="AI76" s="155"/>
      <c r="AJ76" s="155"/>
      <c r="AK76" s="155"/>
      <c r="AL76" s="155"/>
      <c r="AM76" s="155"/>
      <c r="AN76" s="155"/>
      <c r="AO76" s="143"/>
    </row>
    <row r="77" spans="1:41" s="144" customFormat="1" ht="23.25" customHeight="1" x14ac:dyDescent="0.25">
      <c r="A77" s="142">
        <v>5</v>
      </c>
      <c r="B77" s="155" t="s">
        <v>47</v>
      </c>
      <c r="C77" s="155"/>
      <c r="D77" s="155"/>
      <c r="E77" s="155"/>
      <c r="F77" s="155"/>
      <c r="G77" s="155"/>
      <c r="H77" s="155"/>
      <c r="I77" s="155"/>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55"/>
      <c r="AJ77" s="155"/>
      <c r="AK77" s="155"/>
      <c r="AL77" s="155"/>
      <c r="AM77" s="155"/>
      <c r="AN77" s="155"/>
      <c r="AO77" s="143"/>
    </row>
    <row r="78" spans="1:41" s="144" customFormat="1" ht="14.25" customHeight="1" x14ac:dyDescent="0.25">
      <c r="A78" s="142">
        <v>6</v>
      </c>
      <c r="B78" s="155" t="s">
        <v>48</v>
      </c>
      <c r="C78" s="155"/>
      <c r="D78" s="155"/>
      <c r="E78" s="155"/>
      <c r="F78" s="155"/>
      <c r="G78" s="155"/>
      <c r="H78" s="155"/>
      <c r="I78" s="15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5"/>
      <c r="AM78" s="155"/>
      <c r="AN78" s="155"/>
      <c r="AO78" s="143"/>
    </row>
    <row r="79" spans="1:41" s="144" customFormat="1" ht="13.95" customHeight="1" x14ac:dyDescent="0.25">
      <c r="A79" s="142">
        <v>7</v>
      </c>
      <c r="B79" s="155" t="s">
        <v>49</v>
      </c>
      <c r="C79" s="155"/>
      <c r="D79" s="155"/>
      <c r="E79" s="155"/>
      <c r="F79" s="155"/>
      <c r="G79" s="155"/>
      <c r="H79" s="155"/>
      <c r="I79" s="15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c r="AM79" s="155"/>
      <c r="AN79" s="155"/>
      <c r="AO79" s="143"/>
    </row>
    <row r="80" spans="1:41" s="144" customFormat="1" ht="12.75" customHeight="1" x14ac:dyDescent="0.25">
      <c r="A80" s="142">
        <v>8</v>
      </c>
      <c r="B80" s="155" t="s">
        <v>50</v>
      </c>
      <c r="C80" s="155"/>
      <c r="D80" s="155"/>
      <c r="E80" s="155"/>
      <c r="F80" s="155"/>
      <c r="G80" s="155"/>
      <c r="H80" s="155"/>
      <c r="I80" s="155"/>
      <c r="J80" s="155"/>
      <c r="K80" s="155"/>
      <c r="L80" s="155"/>
      <c r="M80" s="155"/>
      <c r="N80" s="155"/>
      <c r="O80" s="155"/>
      <c r="P80" s="155"/>
      <c r="Q80" s="155"/>
      <c r="R80" s="155"/>
      <c r="S80" s="155"/>
      <c r="T80" s="155"/>
      <c r="U80" s="155"/>
      <c r="V80" s="155"/>
      <c r="W80" s="155"/>
      <c r="X80" s="155"/>
      <c r="Y80" s="155"/>
      <c r="Z80" s="155"/>
      <c r="AA80" s="155"/>
      <c r="AB80" s="155"/>
      <c r="AC80" s="155"/>
      <c r="AD80" s="155"/>
      <c r="AE80" s="155"/>
      <c r="AF80" s="155"/>
      <c r="AG80" s="155"/>
      <c r="AH80" s="155"/>
      <c r="AI80" s="155"/>
      <c r="AJ80" s="155"/>
      <c r="AK80" s="155"/>
      <c r="AL80" s="155"/>
      <c r="AM80" s="155"/>
      <c r="AN80" s="155"/>
      <c r="AO80" s="143"/>
    </row>
    <row r="81" spans="1:41" s="144" customFormat="1" ht="12.75" customHeight="1" x14ac:dyDescent="0.25">
      <c r="A81" s="142">
        <v>9</v>
      </c>
      <c r="B81" s="155" t="s">
        <v>65</v>
      </c>
      <c r="C81" s="155"/>
      <c r="D81" s="155"/>
      <c r="E81" s="155"/>
      <c r="F81" s="155"/>
      <c r="G81" s="155"/>
      <c r="H81" s="155"/>
      <c r="I81" s="155"/>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c r="AG81" s="155"/>
      <c r="AH81" s="155"/>
      <c r="AI81" s="155"/>
      <c r="AJ81" s="155"/>
      <c r="AK81" s="155"/>
      <c r="AL81" s="155"/>
      <c r="AM81" s="155"/>
      <c r="AN81" s="155"/>
      <c r="AO81" s="143"/>
    </row>
    <row r="82" spans="1:41" s="144" customFormat="1" ht="12.75" customHeight="1" x14ac:dyDescent="0.25">
      <c r="A82" s="142">
        <v>10</v>
      </c>
      <c r="B82" s="155" t="s">
        <v>51</v>
      </c>
      <c r="C82" s="155"/>
      <c r="D82" s="155"/>
      <c r="E82" s="155"/>
      <c r="F82" s="155"/>
      <c r="G82" s="155"/>
      <c r="H82" s="155"/>
      <c r="I82" s="155"/>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5"/>
      <c r="AH82" s="155"/>
      <c r="AI82" s="155"/>
      <c r="AJ82" s="155"/>
      <c r="AK82" s="155"/>
      <c r="AL82" s="155"/>
      <c r="AM82" s="155"/>
      <c r="AN82" s="155"/>
      <c r="AO82" s="143"/>
    </row>
    <row r="83" spans="1:41" s="144" customFormat="1" ht="34.5" customHeight="1" x14ac:dyDescent="0.25">
      <c r="A83" s="142">
        <v>11</v>
      </c>
      <c r="B83" s="155" t="s">
        <v>52</v>
      </c>
      <c r="C83" s="155"/>
      <c r="D83" s="155"/>
      <c r="E83" s="155"/>
      <c r="F83" s="155"/>
      <c r="G83" s="155"/>
      <c r="H83" s="155"/>
      <c r="I83" s="155"/>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43"/>
    </row>
    <row r="84" spans="1:41" s="144" customFormat="1" ht="12.75" customHeight="1" x14ac:dyDescent="0.25">
      <c r="A84" s="142">
        <v>12</v>
      </c>
      <c r="B84" s="155" t="s">
        <v>53</v>
      </c>
      <c r="C84" s="155"/>
      <c r="D84" s="155"/>
      <c r="E84" s="155"/>
      <c r="F84" s="155"/>
      <c r="G84" s="155"/>
      <c r="H84" s="155"/>
      <c r="I84" s="15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c r="AN84" s="155"/>
      <c r="AO84" s="143"/>
    </row>
    <row r="85" spans="1:41" s="144" customFormat="1" ht="12.75" customHeight="1" x14ac:dyDescent="0.25">
      <c r="A85" s="142">
        <v>13</v>
      </c>
      <c r="B85" s="155" t="s">
        <v>54</v>
      </c>
      <c r="C85" s="155"/>
      <c r="D85" s="155"/>
      <c r="E85" s="155"/>
      <c r="F85" s="155"/>
      <c r="G85" s="155"/>
      <c r="H85" s="155"/>
      <c r="I85" s="15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5"/>
      <c r="AL85" s="155"/>
      <c r="AM85" s="155"/>
      <c r="AN85" s="155"/>
      <c r="AO85" s="143"/>
    </row>
    <row r="86" spans="1:41" s="144" customFormat="1" ht="12.75" customHeight="1" x14ac:dyDescent="0.25">
      <c r="A86" s="142">
        <v>14</v>
      </c>
      <c r="B86" s="155" t="s">
        <v>63</v>
      </c>
      <c r="C86" s="155"/>
      <c r="D86" s="155"/>
      <c r="E86" s="155"/>
      <c r="F86" s="155"/>
      <c r="G86" s="155"/>
      <c r="H86" s="155"/>
      <c r="I86" s="155"/>
      <c r="J86" s="155"/>
      <c r="K86" s="155"/>
      <c r="L86" s="155"/>
      <c r="M86" s="155"/>
      <c r="N86" s="155"/>
      <c r="O86" s="155"/>
      <c r="P86" s="155"/>
      <c r="Q86" s="155"/>
      <c r="R86" s="155"/>
      <c r="S86" s="155"/>
      <c r="T86" s="155"/>
      <c r="U86" s="155"/>
      <c r="V86" s="155"/>
      <c r="W86" s="155"/>
      <c r="X86" s="155"/>
      <c r="Y86" s="155"/>
      <c r="Z86" s="155"/>
      <c r="AA86" s="155"/>
      <c r="AB86" s="155"/>
      <c r="AC86" s="155"/>
      <c r="AD86" s="155"/>
      <c r="AE86" s="155"/>
      <c r="AF86" s="155"/>
      <c r="AG86" s="155"/>
      <c r="AH86" s="155"/>
      <c r="AI86" s="155"/>
      <c r="AJ86" s="155"/>
      <c r="AK86" s="155"/>
      <c r="AL86" s="155"/>
      <c r="AM86" s="155"/>
      <c r="AN86" s="155"/>
      <c r="AO86" s="143"/>
    </row>
    <row r="87" spans="1:41" s="144" customFormat="1" ht="12.75" customHeight="1" x14ac:dyDescent="0.25">
      <c r="A87" s="142">
        <v>15</v>
      </c>
      <c r="B87" s="155" t="s">
        <v>55</v>
      </c>
      <c r="C87" s="155"/>
      <c r="D87" s="155"/>
      <c r="E87" s="155"/>
      <c r="F87" s="155"/>
      <c r="G87" s="155"/>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5"/>
      <c r="AK87" s="155"/>
      <c r="AL87" s="155"/>
      <c r="AM87" s="155"/>
      <c r="AN87" s="155"/>
      <c r="AO87" s="143"/>
    </row>
    <row r="88" spans="1:41" s="144" customFormat="1" ht="12.75" customHeight="1" x14ac:dyDescent="0.25">
      <c r="A88" s="142">
        <v>16</v>
      </c>
      <c r="B88" s="155" t="s">
        <v>56</v>
      </c>
      <c r="C88" s="155"/>
      <c r="D88" s="155"/>
      <c r="E88" s="155"/>
      <c r="F88" s="155"/>
      <c r="G88" s="155"/>
      <c r="H88" s="155"/>
      <c r="I88" s="15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5"/>
      <c r="AK88" s="155"/>
      <c r="AL88" s="155"/>
      <c r="AM88" s="155"/>
      <c r="AN88" s="155"/>
      <c r="AO88" s="143"/>
    </row>
    <row r="89" spans="1:41" s="144" customFormat="1" ht="12.75" customHeight="1" x14ac:dyDescent="0.25">
      <c r="A89" s="142">
        <v>17</v>
      </c>
      <c r="B89" s="155" t="s">
        <v>57</v>
      </c>
      <c r="C89" s="155"/>
      <c r="D89" s="155"/>
      <c r="E89" s="155"/>
      <c r="F89" s="155"/>
      <c r="G89" s="155"/>
      <c r="H89" s="155"/>
      <c r="I89" s="155"/>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5"/>
      <c r="AH89" s="155"/>
      <c r="AI89" s="155"/>
      <c r="AJ89" s="155"/>
      <c r="AK89" s="155"/>
      <c r="AL89" s="155"/>
      <c r="AM89" s="155"/>
      <c r="AN89" s="155"/>
      <c r="AO89" s="143"/>
    </row>
    <row r="90" spans="1:41" ht="12.75" customHeight="1" x14ac:dyDescent="0.25">
      <c r="A90" s="8"/>
      <c r="B90" s="145"/>
      <c r="C90" s="166"/>
      <c r="D90" s="166"/>
      <c r="E90" s="166"/>
      <c r="F90" s="166"/>
      <c r="G90" s="166"/>
      <c r="H90" s="166"/>
      <c r="I90" s="166"/>
      <c r="J90" s="166"/>
      <c r="K90" s="166"/>
      <c r="L90" s="166"/>
      <c r="M90" s="166"/>
      <c r="N90" s="166"/>
      <c r="O90" s="166"/>
      <c r="P90" s="166"/>
      <c r="Q90" s="166"/>
      <c r="R90" s="166"/>
      <c r="S90" s="166"/>
      <c r="T90" s="166"/>
      <c r="U90" s="8"/>
      <c r="V90" s="8"/>
      <c r="W90" s="8"/>
      <c r="X90" s="135"/>
      <c r="Y90" s="8"/>
      <c r="Z90" s="8"/>
      <c r="AA90" s="8"/>
      <c r="AB90" s="8"/>
      <c r="AC90" s="8"/>
      <c r="AD90" s="8"/>
      <c r="AE90" s="8"/>
      <c r="AF90" s="8"/>
      <c r="AG90" s="8"/>
      <c r="AH90" s="8"/>
      <c r="AI90" s="8"/>
      <c r="AJ90" s="8"/>
      <c r="AK90" s="8"/>
      <c r="AL90" s="8"/>
      <c r="AM90" s="8"/>
      <c r="AN90" s="8"/>
    </row>
    <row r="91" spans="1:41" ht="12.75" customHeight="1" x14ac:dyDescent="0.25">
      <c r="A91" s="146" t="s">
        <v>58</v>
      </c>
      <c r="B91" s="8"/>
      <c r="C91" s="147"/>
      <c r="D91" s="148"/>
      <c r="E91" s="149"/>
      <c r="F91" s="150"/>
      <c r="G91" s="151"/>
      <c r="H91" s="147"/>
      <c r="I91" s="152"/>
      <c r="J91" s="153"/>
      <c r="K91" s="8"/>
      <c r="L91" s="154"/>
      <c r="M91" s="8"/>
      <c r="N91" s="154"/>
      <c r="O91" s="8"/>
      <c r="P91" s="8"/>
      <c r="Q91" s="8"/>
      <c r="R91" s="8"/>
      <c r="S91" s="8"/>
      <c r="T91" s="8"/>
      <c r="U91" s="8"/>
      <c r="V91" s="8"/>
      <c r="W91" s="8"/>
      <c r="X91" s="8"/>
      <c r="Y91" s="8"/>
      <c r="Z91" s="8"/>
      <c r="AA91" s="8"/>
      <c r="AB91" s="8"/>
      <c r="AC91" s="8"/>
      <c r="AD91" s="8"/>
      <c r="AE91" s="8"/>
      <c r="AF91" s="8"/>
      <c r="AG91" s="8"/>
      <c r="AH91" s="8"/>
      <c r="AI91" s="8"/>
      <c r="AJ91" s="8"/>
      <c r="AK91" s="8"/>
      <c r="AL91" s="8"/>
      <c r="AM91" s="8"/>
      <c r="AN91" s="8"/>
    </row>
    <row r="92" spans="1:41" s="8" customFormat="1" ht="23.25" customHeight="1" x14ac:dyDescent="0.25">
      <c r="A92" s="163" t="s">
        <v>59</v>
      </c>
      <c r="B92" s="163"/>
      <c r="C92" s="163"/>
      <c r="D92" s="163"/>
      <c r="E92" s="163"/>
      <c r="F92" s="163"/>
      <c r="G92" s="163"/>
      <c r="H92" s="163"/>
      <c r="I92" s="163"/>
      <c r="J92" s="163"/>
      <c r="K92" s="163"/>
      <c r="L92" s="163"/>
      <c r="M92" s="163"/>
      <c r="N92" s="163"/>
      <c r="O92" s="163"/>
      <c r="P92" s="163"/>
      <c r="Q92" s="163"/>
      <c r="R92" s="163"/>
      <c r="S92" s="163"/>
      <c r="T92" s="163"/>
      <c r="U92" s="163"/>
      <c r="V92" s="163"/>
      <c r="W92" s="163"/>
      <c r="X92" s="163"/>
      <c r="Y92" s="163"/>
      <c r="Z92" s="163"/>
      <c r="AA92" s="163"/>
      <c r="AB92" s="163"/>
      <c r="AC92" s="163"/>
      <c r="AD92" s="163"/>
      <c r="AE92" s="163"/>
      <c r="AF92" s="163"/>
      <c r="AG92" s="163"/>
      <c r="AH92" s="163"/>
      <c r="AI92" s="163"/>
      <c r="AJ92" s="163"/>
      <c r="AK92" s="163"/>
      <c r="AL92" s="163"/>
      <c r="AM92" s="163"/>
      <c r="AN92" s="163"/>
    </row>
    <row r="93" spans="1:41" ht="24.75" customHeight="1" x14ac:dyDescent="0.25">
      <c r="A93" s="163" t="s">
        <v>60</v>
      </c>
      <c r="B93" s="163"/>
      <c r="C93" s="163"/>
      <c r="D93" s="163"/>
      <c r="E93" s="163"/>
      <c r="F93" s="163"/>
      <c r="G93" s="163"/>
      <c r="H93" s="163"/>
      <c r="I93" s="163"/>
      <c r="J93" s="163"/>
      <c r="K93" s="163"/>
      <c r="L93" s="163"/>
      <c r="M93" s="163"/>
      <c r="N93" s="163"/>
      <c r="O93" s="163"/>
      <c r="P93" s="163"/>
      <c r="Q93" s="163"/>
      <c r="R93" s="163"/>
      <c r="S93" s="163"/>
      <c r="T93" s="163"/>
      <c r="U93" s="163"/>
      <c r="V93" s="163"/>
      <c r="W93" s="163"/>
      <c r="X93" s="163"/>
      <c r="Y93" s="163"/>
      <c r="Z93" s="163"/>
      <c r="AA93" s="163"/>
      <c r="AB93" s="163"/>
      <c r="AC93" s="163"/>
      <c r="AD93" s="163"/>
      <c r="AE93" s="163"/>
      <c r="AF93" s="163"/>
      <c r="AG93" s="163"/>
      <c r="AH93" s="163"/>
      <c r="AI93" s="163"/>
      <c r="AJ93" s="163"/>
      <c r="AK93" s="163"/>
      <c r="AL93" s="163"/>
      <c r="AM93" s="163"/>
      <c r="AN93" s="163"/>
    </row>
    <row r="94" spans="1:41" ht="16.2" customHeight="1" x14ac:dyDescent="0.25">
      <c r="A94" s="164" t="s">
        <v>61</v>
      </c>
      <c r="B94" s="165"/>
      <c r="C94" s="165"/>
      <c r="D94" s="165"/>
      <c r="E94" s="165"/>
      <c r="F94" s="165"/>
      <c r="G94" s="165"/>
      <c r="H94" s="165"/>
      <c r="I94" s="165"/>
      <c r="J94" s="165"/>
      <c r="K94" s="165"/>
      <c r="L94" s="165"/>
      <c r="M94" s="165"/>
      <c r="N94" s="165"/>
      <c r="O94" s="165"/>
      <c r="P94" s="165"/>
      <c r="Q94" s="165"/>
      <c r="R94" s="165"/>
      <c r="S94" s="165"/>
      <c r="T94" s="165"/>
      <c r="U94" s="165"/>
      <c r="V94" s="165"/>
      <c r="W94" s="165"/>
      <c r="X94" s="165"/>
      <c r="Y94" s="165"/>
      <c r="Z94" s="165"/>
      <c r="AA94" s="165"/>
      <c r="AB94" s="165"/>
      <c r="AC94" s="165"/>
      <c r="AD94" s="165"/>
      <c r="AE94" s="165"/>
      <c r="AF94" s="165"/>
      <c r="AG94" s="165"/>
      <c r="AH94" s="165"/>
      <c r="AI94" s="165"/>
      <c r="AJ94" s="165"/>
      <c r="AK94" s="165"/>
      <c r="AL94" s="165"/>
      <c r="AM94" s="165"/>
      <c r="AN94" s="165"/>
    </row>
    <row r="95" spans="1:41" x14ac:dyDescent="0.25">
      <c r="A95" s="164" t="s">
        <v>62</v>
      </c>
      <c r="B95" s="163"/>
      <c r="C95" s="163"/>
      <c r="D95" s="163"/>
      <c r="E95" s="163"/>
      <c r="F95" s="163"/>
      <c r="G95" s="163"/>
      <c r="H95" s="163"/>
      <c r="I95" s="163"/>
      <c r="J95" s="163"/>
      <c r="K95" s="163"/>
      <c r="L95" s="163"/>
      <c r="M95" s="163"/>
      <c r="N95" s="163"/>
      <c r="O95" s="163"/>
      <c r="P95" s="163"/>
      <c r="Q95" s="163"/>
      <c r="R95" s="163"/>
      <c r="S95" s="163"/>
      <c r="T95" s="163"/>
      <c r="U95" s="163"/>
      <c r="V95" s="163"/>
      <c r="W95" s="163"/>
      <c r="X95" s="163"/>
      <c r="Y95" s="163"/>
      <c r="Z95" s="163"/>
      <c r="AA95" s="163"/>
      <c r="AB95" s="163"/>
      <c r="AC95" s="163"/>
      <c r="AD95" s="163"/>
      <c r="AE95" s="163"/>
      <c r="AF95" s="163"/>
      <c r="AG95" s="163"/>
      <c r="AH95" s="163"/>
      <c r="AI95" s="163"/>
      <c r="AJ95" s="163"/>
      <c r="AK95" s="163"/>
      <c r="AL95" s="163"/>
      <c r="AM95" s="163"/>
      <c r="AN95" s="163"/>
    </row>
  </sheetData>
  <sheetProtection selectLockedCells="1"/>
  <mergeCells count="26">
    <mergeCell ref="A93:AN93"/>
    <mergeCell ref="A94:AN94"/>
    <mergeCell ref="A95:AN95"/>
    <mergeCell ref="B86:AN86"/>
    <mergeCell ref="B87:AN87"/>
    <mergeCell ref="B88:AN88"/>
    <mergeCell ref="B89:AN89"/>
    <mergeCell ref="C90:T90"/>
    <mergeCell ref="A92:AN92"/>
    <mergeCell ref="B85:AN85"/>
    <mergeCell ref="B75:AN75"/>
    <mergeCell ref="B76:AN76"/>
    <mergeCell ref="B77:AN77"/>
    <mergeCell ref="B78:AN78"/>
    <mergeCell ref="B79:AN79"/>
    <mergeCell ref="B80:AN80"/>
    <mergeCell ref="B81:AN81"/>
    <mergeCell ref="B82:AN82"/>
    <mergeCell ref="B83:AN83"/>
    <mergeCell ref="B84:AN84"/>
    <mergeCell ref="B74:AN74"/>
    <mergeCell ref="S7:W7"/>
    <mergeCell ref="C31:AN31"/>
    <mergeCell ref="A67:H67"/>
    <mergeCell ref="A69:AN69"/>
    <mergeCell ref="B73:AN73"/>
  </mergeCells>
  <dataValidations count="1">
    <dataValidation type="list" allowBlank="1" showInputMessage="1" showErrorMessage="1" sqref="S7 R9:S9">
      <formula1>$B$32:$B$64</formula1>
    </dataValidation>
  </dataValidations>
  <hyperlinks>
    <hyperlink ref="A69:Q69" r:id="rId1" display="U denotes the UNSD/UNEP Questionnaires on Environment Statistics, Waste section. Questionnaire available at: http://unstats.un.org/unsd/environment/questionnaire2013.html"/>
    <hyperlink ref="A69:AN69" r:id="rId2" display="U denotes data collected from the UNSD/UNEP biennial Questionnaires on Environment Statistics, Water section. Questionnaires available at: http://unstats.un.org/unsd/environment/questionnaire.htm ."/>
  </hyperlinks>
  <pageMargins left="0.25" right="0.25" top="1" bottom="0.8" header="0.5" footer="0.5"/>
  <pageSetup scale="75" orientation="landscape"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Urban wastewater treatment</vt:lpstr>
      <vt:lpstr>'Urban wastewater treatment'!Print_Area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Marcus Newbury</dc:creator>
  <cp:lastModifiedBy>Marcus Newbury</cp:lastModifiedBy>
  <dcterms:created xsi:type="dcterms:W3CDTF">2016-07-22T20:49:27Z</dcterms:created>
  <dcterms:modified xsi:type="dcterms:W3CDTF">2016-08-03T13:44:55Z</dcterms:modified>
</cp:coreProperties>
</file>